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IỀN ĐIỆN NƯỚC SV TẠI KTX CS2\ĐN up web\ĐN CS1\"/>
    </mc:Choice>
  </mc:AlternateContent>
  <bookViews>
    <workbookView xWindow="0" yWindow="7620" windowWidth="20115" windowHeight="8010"/>
  </bookViews>
  <sheets>
    <sheet name="THANG 11-2019" sheetId="43" r:id="rId1"/>
  </sheets>
  <definedNames>
    <definedName name="_xlnm.Print_Titles" localSheetId="0">'THANG 11-2019'!$14:$15</definedName>
  </definedNames>
  <calcPr calcId="162913"/>
</workbook>
</file>

<file path=xl/calcChain.xml><?xml version="1.0" encoding="utf-8"?>
<calcChain xmlns="http://schemas.openxmlformats.org/spreadsheetml/2006/main">
  <c r="L89" i="43" l="1"/>
  <c r="L90" i="43"/>
  <c r="J91" i="43"/>
  <c r="L91" i="43" s="1"/>
  <c r="J95" i="43"/>
  <c r="L95" i="43" s="1"/>
  <c r="D95" i="43"/>
  <c r="E95" i="43" s="1"/>
  <c r="J94" i="43"/>
  <c r="L94" i="43" s="1"/>
  <c r="D94" i="43"/>
  <c r="E94" i="43" s="1"/>
  <c r="J93" i="43"/>
  <c r="K93" i="43" s="1"/>
  <c r="D93" i="43"/>
  <c r="E93" i="43" s="1"/>
  <c r="J92" i="43"/>
  <c r="D92" i="43"/>
  <c r="E92" i="43" s="1"/>
  <c r="D91" i="43"/>
  <c r="E91" i="43" s="1"/>
  <c r="D90" i="43"/>
  <c r="E90" i="43" s="1"/>
  <c r="D89" i="43"/>
  <c r="E89" i="43" s="1"/>
  <c r="J88" i="43"/>
  <c r="L88" i="43" s="1"/>
  <c r="D88" i="43"/>
  <c r="E88" i="43" s="1"/>
  <c r="J87" i="43"/>
  <c r="K87" i="43" s="1"/>
  <c r="D87" i="43"/>
  <c r="E87" i="43" s="1"/>
  <c r="F87" i="43" s="1"/>
  <c r="G87" i="43" s="1"/>
  <c r="J86" i="43"/>
  <c r="D86" i="43"/>
  <c r="E86" i="43" s="1"/>
  <c r="F86" i="43" s="1"/>
  <c r="J85" i="43"/>
  <c r="L85" i="43" s="1"/>
  <c r="D85" i="43"/>
  <c r="E85" i="43" s="1"/>
  <c r="J84" i="43"/>
  <c r="L84" i="43" s="1"/>
  <c r="D84" i="43"/>
  <c r="E84" i="43" s="1"/>
  <c r="J83" i="43"/>
  <c r="K83" i="43" s="1"/>
  <c r="D83" i="43"/>
  <c r="E83" i="43" s="1"/>
  <c r="J82" i="43"/>
  <c r="D82" i="43"/>
  <c r="E82" i="43" s="1"/>
  <c r="J81" i="43"/>
  <c r="L81" i="43" s="1"/>
  <c r="D81" i="43"/>
  <c r="E81" i="43" s="1"/>
  <c r="J80" i="43"/>
  <c r="L80" i="43" s="1"/>
  <c r="D80" i="43"/>
  <c r="E80" i="43" s="1"/>
  <c r="J79" i="43"/>
  <c r="K79" i="43" s="1"/>
  <c r="D79" i="43"/>
  <c r="E79" i="43" s="1"/>
  <c r="F79" i="43" s="1"/>
  <c r="G79" i="43" s="1"/>
  <c r="J78" i="43"/>
  <c r="D78" i="43"/>
  <c r="E78" i="43" s="1"/>
  <c r="F78" i="43" s="1"/>
  <c r="J77" i="43"/>
  <c r="L77" i="43" s="1"/>
  <c r="D77" i="43"/>
  <c r="E77" i="43" s="1"/>
  <c r="J76" i="43"/>
  <c r="K76" i="43" s="1"/>
  <c r="D76" i="43"/>
  <c r="E76" i="43" s="1"/>
  <c r="J75" i="43"/>
  <c r="K75" i="43" s="1"/>
  <c r="D75" i="43"/>
  <c r="E75" i="43" s="1"/>
  <c r="J74" i="43"/>
  <c r="D74" i="43"/>
  <c r="E74" i="43" s="1"/>
  <c r="J73" i="43"/>
  <c r="L73" i="43" s="1"/>
  <c r="D73" i="43"/>
  <c r="E73" i="43" s="1"/>
  <c r="J72" i="43"/>
  <c r="L72" i="43" s="1"/>
  <c r="D72" i="43"/>
  <c r="E72" i="43" s="1"/>
  <c r="J71" i="43"/>
  <c r="K71" i="43" s="1"/>
  <c r="D71" i="43"/>
  <c r="E71" i="43" s="1"/>
  <c r="F71" i="43" s="1"/>
  <c r="G71" i="43" s="1"/>
  <c r="J70" i="43"/>
  <c r="D70" i="43"/>
  <c r="E70" i="43" s="1"/>
  <c r="F70" i="43" s="1"/>
  <c r="J69" i="43"/>
  <c r="L69" i="43" s="1"/>
  <c r="D69" i="43"/>
  <c r="E69" i="43" s="1"/>
  <c r="J68" i="43"/>
  <c r="L68" i="43" s="1"/>
  <c r="D68" i="43"/>
  <c r="E68" i="43" s="1"/>
  <c r="J67" i="43"/>
  <c r="K67" i="43" s="1"/>
  <c r="D67" i="43"/>
  <c r="E67" i="43" s="1"/>
  <c r="J66" i="43"/>
  <c r="D66" i="43"/>
  <c r="E66" i="43" s="1"/>
  <c r="J65" i="43"/>
  <c r="L65" i="43" s="1"/>
  <c r="D65" i="43"/>
  <c r="E65" i="43" s="1"/>
  <c r="J64" i="43"/>
  <c r="L64" i="43" s="1"/>
  <c r="D64" i="43"/>
  <c r="E64" i="43" s="1"/>
  <c r="J63" i="43"/>
  <c r="K63" i="43" s="1"/>
  <c r="D63" i="43"/>
  <c r="E63" i="43" s="1"/>
  <c r="F63" i="43" s="1"/>
  <c r="G63" i="43" s="1"/>
  <c r="J62" i="43"/>
  <c r="L62" i="43" s="1"/>
  <c r="D62" i="43"/>
  <c r="E62" i="43" s="1"/>
  <c r="D61" i="43"/>
  <c r="E61" i="43" s="1"/>
  <c r="J60" i="43"/>
  <c r="K60" i="43" s="1"/>
  <c r="D60" i="43"/>
  <c r="E60" i="43" s="1"/>
  <c r="J59" i="43"/>
  <c r="K59" i="43" s="1"/>
  <c r="D59" i="43"/>
  <c r="E59" i="43" s="1"/>
  <c r="F59" i="43" s="1"/>
  <c r="J58" i="43"/>
  <c r="L58" i="43" s="1"/>
  <c r="D58" i="43"/>
  <c r="E58" i="43" s="1"/>
  <c r="J57" i="43"/>
  <c r="L57" i="43" s="1"/>
  <c r="D57" i="43"/>
  <c r="E57" i="43" s="1"/>
  <c r="J56" i="43"/>
  <c r="L56" i="43" s="1"/>
  <c r="D56" i="43"/>
  <c r="E56" i="43" s="1"/>
  <c r="F56" i="43" s="1"/>
  <c r="J55" i="43"/>
  <c r="D55" i="43"/>
  <c r="E55" i="43" s="1"/>
  <c r="F55" i="43" s="1"/>
  <c r="J54" i="43"/>
  <c r="L54" i="43" s="1"/>
  <c r="D54" i="43"/>
  <c r="E54" i="43" s="1"/>
  <c r="F54" i="43" s="1"/>
  <c r="J53" i="43"/>
  <c r="K53" i="43" s="1"/>
  <c r="D53" i="43"/>
  <c r="E53" i="43" s="1"/>
  <c r="J52" i="43"/>
  <c r="L52" i="43" s="1"/>
  <c r="D52" i="43"/>
  <c r="E52" i="43" s="1"/>
  <c r="J51" i="43"/>
  <c r="K51" i="43" s="1"/>
  <c r="D51" i="43"/>
  <c r="E51" i="43" s="1"/>
  <c r="F51" i="43" s="1"/>
  <c r="J50" i="43"/>
  <c r="D50" i="43"/>
  <c r="E50" i="43" s="1"/>
  <c r="J49" i="43"/>
  <c r="L49" i="43" s="1"/>
  <c r="D49" i="43"/>
  <c r="E49" i="43" s="1"/>
  <c r="J48" i="43"/>
  <c r="L48" i="43" s="1"/>
  <c r="D48" i="43"/>
  <c r="E48" i="43" s="1"/>
  <c r="J47" i="43"/>
  <c r="L47" i="43" s="1"/>
  <c r="D47" i="43"/>
  <c r="E47" i="43" s="1"/>
  <c r="J46" i="43"/>
  <c r="K46" i="43" s="1"/>
  <c r="D46" i="43"/>
  <c r="E46" i="43" s="1"/>
  <c r="J45" i="43"/>
  <c r="K45" i="43" s="1"/>
  <c r="D45" i="43"/>
  <c r="E45" i="43" s="1"/>
  <c r="F45" i="43" s="1"/>
  <c r="J44" i="43"/>
  <c r="L44" i="43" s="1"/>
  <c r="D44" i="43"/>
  <c r="E44" i="43" s="1"/>
  <c r="F44" i="43" s="1"/>
  <c r="J43" i="43"/>
  <c r="L43" i="43" s="1"/>
  <c r="D43" i="43"/>
  <c r="E43" i="43" s="1"/>
  <c r="J42" i="43"/>
  <c r="K42" i="43" s="1"/>
  <c r="D42" i="43"/>
  <c r="E42" i="43" s="1"/>
  <c r="F42" i="43" s="1"/>
  <c r="G42" i="43" s="1"/>
  <c r="J41" i="43"/>
  <c r="K41" i="43" s="1"/>
  <c r="D41" i="43"/>
  <c r="E41" i="43" s="1"/>
  <c r="F41" i="43" s="1"/>
  <c r="J40" i="43"/>
  <c r="L40" i="43" s="1"/>
  <c r="D40" i="43"/>
  <c r="E40" i="43" s="1"/>
  <c r="J39" i="43"/>
  <c r="K39" i="43" s="1"/>
  <c r="D39" i="43"/>
  <c r="E39" i="43" s="1"/>
  <c r="J38" i="43"/>
  <c r="K38" i="43" s="1"/>
  <c r="D38" i="43"/>
  <c r="E38" i="43" s="1"/>
  <c r="J37" i="43"/>
  <c r="K37" i="43" s="1"/>
  <c r="D37" i="43"/>
  <c r="E37" i="43" s="1"/>
  <c r="J36" i="43"/>
  <c r="L36" i="43" s="1"/>
  <c r="D36" i="43"/>
  <c r="E36" i="43" s="1"/>
  <c r="F36" i="43" s="1"/>
  <c r="J35" i="43"/>
  <c r="L35" i="43" s="1"/>
  <c r="D35" i="43"/>
  <c r="E35" i="43" s="1"/>
  <c r="J34" i="43"/>
  <c r="L34" i="43" s="1"/>
  <c r="D34" i="43"/>
  <c r="E34" i="43" s="1"/>
  <c r="F34" i="43" s="1"/>
  <c r="J33" i="43"/>
  <c r="K33" i="43" s="1"/>
  <c r="D33" i="43"/>
  <c r="E33" i="43" s="1"/>
  <c r="F33" i="43" s="1"/>
  <c r="J32" i="43"/>
  <c r="L32" i="43" s="1"/>
  <c r="D32" i="43"/>
  <c r="E32" i="43" s="1"/>
  <c r="J31" i="43"/>
  <c r="L31" i="43" s="1"/>
  <c r="D31" i="43"/>
  <c r="E31" i="43" s="1"/>
  <c r="J30" i="43"/>
  <c r="L30" i="43" s="1"/>
  <c r="D30" i="43"/>
  <c r="E30" i="43" s="1"/>
  <c r="K29" i="43"/>
  <c r="D29" i="43"/>
  <c r="E29" i="43" s="1"/>
  <c r="F29" i="43" s="1"/>
  <c r="J28" i="43"/>
  <c r="L28" i="43" s="1"/>
  <c r="D28" i="43"/>
  <c r="E28" i="43" s="1"/>
  <c r="F28" i="43" s="1"/>
  <c r="J27" i="43"/>
  <c r="L27" i="43" s="1"/>
  <c r="D27" i="43"/>
  <c r="E27" i="43" s="1"/>
  <c r="J26" i="43"/>
  <c r="L26" i="43" s="1"/>
  <c r="D26" i="43"/>
  <c r="E26" i="43" s="1"/>
  <c r="J25" i="43"/>
  <c r="L25" i="43" s="1"/>
  <c r="D25" i="43"/>
  <c r="E25" i="43" s="1"/>
  <c r="J24" i="43"/>
  <c r="K24" i="43" s="1"/>
  <c r="D24" i="43"/>
  <c r="E24" i="43" s="1"/>
  <c r="J23" i="43"/>
  <c r="K23" i="43" s="1"/>
  <c r="D23" i="43"/>
  <c r="E23" i="43" s="1"/>
  <c r="F23" i="43" s="1"/>
  <c r="G23" i="43" s="1"/>
  <c r="J22" i="43"/>
  <c r="L22" i="43" s="1"/>
  <c r="D22" i="43"/>
  <c r="E22" i="43" s="1"/>
  <c r="J21" i="43"/>
  <c r="L21" i="43" s="1"/>
  <c r="D21" i="43"/>
  <c r="E21" i="43" s="1"/>
  <c r="J20" i="43"/>
  <c r="K20" i="43" s="1"/>
  <c r="D20" i="43"/>
  <c r="E20" i="43" s="1"/>
  <c r="J19" i="43"/>
  <c r="K19" i="43" s="1"/>
  <c r="D19" i="43"/>
  <c r="E19" i="43" s="1"/>
  <c r="F19" i="43" s="1"/>
  <c r="G19" i="43" s="1"/>
  <c r="J18" i="43"/>
  <c r="L18" i="43" s="1"/>
  <c r="D18" i="43"/>
  <c r="E18" i="43" s="1"/>
  <c r="J17" i="43"/>
  <c r="L17" i="43" s="1"/>
  <c r="D17" i="43"/>
  <c r="E17" i="43" s="1"/>
  <c r="Q16" i="43"/>
  <c r="J16" i="43"/>
  <c r="L16" i="43" s="1"/>
  <c r="D16" i="43"/>
  <c r="E16" i="43" s="1"/>
  <c r="K84" i="43" l="1"/>
  <c r="L59" i="43"/>
  <c r="M59" i="43" s="1"/>
  <c r="N59" i="43" s="1"/>
  <c r="K69" i="43"/>
  <c r="M69" i="43" s="1"/>
  <c r="K27" i="43"/>
  <c r="K85" i="43"/>
  <c r="M85" i="43" s="1"/>
  <c r="L75" i="43"/>
  <c r="M75" i="43" s="1"/>
  <c r="K68" i="43"/>
  <c r="L67" i="43"/>
  <c r="L60" i="43"/>
  <c r="M60" i="43" s="1"/>
  <c r="K48" i="43"/>
  <c r="M48" i="43" s="1"/>
  <c r="L45" i="43"/>
  <c r="M45" i="43" s="1"/>
  <c r="N45" i="43" s="1"/>
  <c r="L42" i="43"/>
  <c r="L24" i="43"/>
  <c r="M24" i="43" s="1"/>
  <c r="K21" i="43"/>
  <c r="M21" i="43" s="1"/>
  <c r="K72" i="43"/>
  <c r="L71" i="43"/>
  <c r="M71" i="43" s="1"/>
  <c r="L23" i="43"/>
  <c r="M23" i="43" s="1"/>
  <c r="N23" i="43" s="1"/>
  <c r="L38" i="43"/>
  <c r="M38" i="43" s="1"/>
  <c r="K64" i="43"/>
  <c r="M64" i="43" s="1"/>
  <c r="K54" i="43"/>
  <c r="M54" i="43" s="1"/>
  <c r="L19" i="43"/>
  <c r="M19" i="43" s="1"/>
  <c r="N19" i="43" s="1"/>
  <c r="K30" i="43"/>
  <c r="M30" i="43" s="1"/>
  <c r="K40" i="43"/>
  <c r="M40" i="43" s="1"/>
  <c r="K43" i="43"/>
  <c r="L46" i="43"/>
  <c r="M46" i="43" s="1"/>
  <c r="L51" i="43"/>
  <c r="M51" i="43" s="1"/>
  <c r="N51" i="43" s="1"/>
  <c r="L63" i="43"/>
  <c r="M63" i="43" s="1"/>
  <c r="N63" i="43" s="1"/>
  <c r="L76" i="43"/>
  <c r="M76" i="43" s="1"/>
  <c r="M72" i="43"/>
  <c r="K89" i="43"/>
  <c r="M89" i="43" s="1"/>
  <c r="K90" i="43"/>
  <c r="M90" i="43" s="1"/>
  <c r="M42" i="43"/>
  <c r="N42" i="43" s="1"/>
  <c r="K17" i="43"/>
  <c r="M17" i="43" s="1"/>
  <c r="L29" i="43"/>
  <c r="M29" i="43" s="1"/>
  <c r="N29" i="43" s="1"/>
  <c r="K34" i="43"/>
  <c r="M34" i="43" s="1"/>
  <c r="K35" i="43"/>
  <c r="M35" i="43" s="1"/>
  <c r="K49" i="43"/>
  <c r="M49" i="43" s="1"/>
  <c r="K52" i="43"/>
  <c r="M52" i="43" s="1"/>
  <c r="L53" i="43"/>
  <c r="K56" i="43"/>
  <c r="M56" i="43" s="1"/>
  <c r="N56" i="43" s="1"/>
  <c r="K57" i="43"/>
  <c r="M57" i="43" s="1"/>
  <c r="K62" i="43"/>
  <c r="M62" i="43" s="1"/>
  <c r="L79" i="43"/>
  <c r="M79" i="43" s="1"/>
  <c r="N79" i="43" s="1"/>
  <c r="K80" i="43"/>
  <c r="M80" i="43" s="1"/>
  <c r="L83" i="43"/>
  <c r="M83" i="43" s="1"/>
  <c r="L87" i="43"/>
  <c r="M87" i="43" s="1"/>
  <c r="N87" i="43" s="1"/>
  <c r="K88" i="43"/>
  <c r="M88" i="43" s="1"/>
  <c r="L93" i="43"/>
  <c r="M93" i="43" s="1"/>
  <c r="K94" i="43"/>
  <c r="M94" i="43" s="1"/>
  <c r="K95" i="43"/>
  <c r="M95" i="43" s="1"/>
  <c r="K16" i="43"/>
  <c r="M16" i="43" s="1"/>
  <c r="L20" i="43"/>
  <c r="M20" i="43" s="1"/>
  <c r="K25" i="43"/>
  <c r="M25" i="43" s="1"/>
  <c r="K32" i="43"/>
  <c r="M32" i="43" s="1"/>
  <c r="L37" i="43"/>
  <c r="M37" i="43" s="1"/>
  <c r="L39" i="43"/>
  <c r="M39" i="43" s="1"/>
  <c r="M67" i="43"/>
  <c r="K77" i="43"/>
  <c r="M77" i="43" s="1"/>
  <c r="G51" i="43"/>
  <c r="G54" i="43"/>
  <c r="G59" i="43"/>
  <c r="G34" i="43"/>
  <c r="F26" i="43"/>
  <c r="F35" i="43"/>
  <c r="G35" i="43" s="1"/>
  <c r="F22" i="43"/>
  <c r="F24" i="43"/>
  <c r="G45" i="43"/>
  <c r="G29" i="43"/>
  <c r="F18" i="43"/>
  <c r="F20" i="43"/>
  <c r="F27" i="43"/>
  <c r="G27" i="43" s="1"/>
  <c r="F32" i="43"/>
  <c r="F40" i="43"/>
  <c r="G40" i="43" s="1"/>
  <c r="F43" i="43"/>
  <c r="M43" i="43"/>
  <c r="F53" i="43"/>
  <c r="G53" i="43" s="1"/>
  <c r="F62" i="43"/>
  <c r="F66" i="43"/>
  <c r="G66" i="43" s="1"/>
  <c r="K70" i="43"/>
  <c r="L70" i="43"/>
  <c r="F73" i="43"/>
  <c r="G73" i="43" s="1"/>
  <c r="F92" i="43"/>
  <c r="G92" i="43" s="1"/>
  <c r="F17" i="43"/>
  <c r="G17" i="43" s="1"/>
  <c r="K18" i="43"/>
  <c r="M18" i="43" s="1"/>
  <c r="F21" i="43"/>
  <c r="K22" i="43"/>
  <c r="M22" i="43" s="1"/>
  <c r="F25" i="43"/>
  <c r="K26" i="43"/>
  <c r="M26" i="43" s="1"/>
  <c r="G28" i="43"/>
  <c r="K31" i="43"/>
  <c r="M31" i="43" s="1"/>
  <c r="G33" i="43"/>
  <c r="K36" i="43"/>
  <c r="M36" i="43" s="1"/>
  <c r="N36" i="43" s="1"/>
  <c r="F37" i="43"/>
  <c r="F38" i="43"/>
  <c r="F39" i="43"/>
  <c r="L41" i="43"/>
  <c r="M41" i="43" s="1"/>
  <c r="N41" i="43" s="1"/>
  <c r="G44" i="43"/>
  <c r="K47" i="43"/>
  <c r="M47" i="43" s="1"/>
  <c r="F48" i="43"/>
  <c r="G48" i="43" s="1"/>
  <c r="L50" i="43"/>
  <c r="K50" i="43"/>
  <c r="F52" i="43"/>
  <c r="G52" i="43" s="1"/>
  <c r="M53" i="43"/>
  <c r="F57" i="43"/>
  <c r="G57" i="43" s="1"/>
  <c r="F76" i="43"/>
  <c r="G76" i="43" s="1"/>
  <c r="F77" i="43"/>
  <c r="G77" i="43" s="1"/>
  <c r="K78" i="43"/>
  <c r="L78" i="43"/>
  <c r="F81" i="43"/>
  <c r="G81" i="43" s="1"/>
  <c r="M27" i="43"/>
  <c r="F50" i="43"/>
  <c r="G50" i="43" s="1"/>
  <c r="G37" i="43"/>
  <c r="K55" i="43"/>
  <c r="L55" i="43"/>
  <c r="F58" i="43"/>
  <c r="F65" i="43"/>
  <c r="G65" i="43" s="1"/>
  <c r="F74" i="43"/>
  <c r="F84" i="43"/>
  <c r="G84" i="43" s="1"/>
  <c r="F85" i="43"/>
  <c r="G85" i="43" s="1"/>
  <c r="K86" i="43"/>
  <c r="L86" i="43"/>
  <c r="F89" i="43"/>
  <c r="G89" i="43"/>
  <c r="F90" i="43"/>
  <c r="F91" i="43"/>
  <c r="G91" i="43" s="1"/>
  <c r="F16" i="43"/>
  <c r="K28" i="43"/>
  <c r="M28" i="43" s="1"/>
  <c r="N28" i="43" s="1"/>
  <c r="F30" i="43"/>
  <c r="G30" i="43" s="1"/>
  <c r="F31" i="43"/>
  <c r="L33" i="43"/>
  <c r="M33" i="43" s="1"/>
  <c r="N33" i="43" s="1"/>
  <c r="N34" i="43"/>
  <c r="G36" i="43"/>
  <c r="G41" i="43"/>
  <c r="K44" i="43"/>
  <c r="M44" i="43" s="1"/>
  <c r="N44" i="43" s="1"/>
  <c r="F46" i="43"/>
  <c r="G46" i="43" s="1"/>
  <c r="F47" i="43"/>
  <c r="F49" i="43"/>
  <c r="G49" i="43" s="1"/>
  <c r="N54" i="43"/>
  <c r="L61" i="43"/>
  <c r="K61" i="43"/>
  <c r="F68" i="43"/>
  <c r="G68" i="43" s="1"/>
  <c r="F82" i="43"/>
  <c r="F94" i="43"/>
  <c r="G94" i="43" s="1"/>
  <c r="F95" i="43"/>
  <c r="G95" i="43" s="1"/>
  <c r="K65" i="43"/>
  <c r="M65" i="43" s="1"/>
  <c r="K66" i="43"/>
  <c r="L66" i="43"/>
  <c r="F67" i="43"/>
  <c r="F69" i="43"/>
  <c r="G69" i="43" s="1"/>
  <c r="K73" i="43"/>
  <c r="M73" i="43" s="1"/>
  <c r="K74" i="43"/>
  <c r="L74" i="43"/>
  <c r="F75" i="43"/>
  <c r="K81" i="43"/>
  <c r="M81" i="43" s="1"/>
  <c r="K82" i="43"/>
  <c r="L82" i="43"/>
  <c r="F83" i="43"/>
  <c r="G83" i="43" s="1"/>
  <c r="K91" i="43"/>
  <c r="M91" i="43" s="1"/>
  <c r="K92" i="43"/>
  <c r="L92" i="43"/>
  <c r="F93" i="43"/>
  <c r="G93" i="43" s="1"/>
  <c r="G55" i="43"/>
  <c r="G56" i="43"/>
  <c r="K58" i="43"/>
  <c r="M58" i="43" s="1"/>
  <c r="F60" i="43"/>
  <c r="G60" i="43" s="1"/>
  <c r="F61" i="43"/>
  <c r="F64" i="43"/>
  <c r="G64" i="43" s="1"/>
  <c r="M68" i="43"/>
  <c r="G70" i="43"/>
  <c r="N71" i="43"/>
  <c r="F72" i="43"/>
  <c r="N72" i="43" s="1"/>
  <c r="G78" i="43"/>
  <c r="F80" i="43"/>
  <c r="G80" i="43" s="1"/>
  <c r="M84" i="43"/>
  <c r="G86" i="43"/>
  <c r="F88" i="43"/>
  <c r="G88" i="43" s="1"/>
  <c r="N21" i="43" l="1"/>
  <c r="N62" i="43"/>
  <c r="N24" i="43"/>
  <c r="M66" i="43"/>
  <c r="N67" i="43"/>
  <c r="M61" i="43"/>
  <c r="N61" i="43" s="1"/>
  <c r="N32" i="43"/>
  <c r="N31" i="43"/>
  <c r="N25" i="43"/>
  <c r="N90" i="43"/>
  <c r="N93" i="43"/>
  <c r="N76" i="43"/>
  <c r="N73" i="43"/>
  <c r="G32" i="43"/>
  <c r="G25" i="43"/>
  <c r="G24" i="43"/>
  <c r="M82" i="43"/>
  <c r="N82" i="43" s="1"/>
  <c r="N47" i="43"/>
  <c r="N89" i="43"/>
  <c r="N38" i="43"/>
  <c r="M92" i="43"/>
  <c r="N92" i="43" s="1"/>
  <c r="M70" i="43"/>
  <c r="N70" i="43" s="1"/>
  <c r="N75" i="43"/>
  <c r="N17" i="43"/>
  <c r="M86" i="43"/>
  <c r="N86" i="43" s="1"/>
  <c r="N20" i="43"/>
  <c r="N22" i="43"/>
  <c r="N58" i="43"/>
  <c r="N39" i="43"/>
  <c r="N18" i="43"/>
  <c r="N37" i="43"/>
  <c r="N43" i="43"/>
  <c r="N26" i="43"/>
  <c r="G22" i="43"/>
  <c r="G67" i="43"/>
  <c r="N66" i="43"/>
  <c r="G31" i="43"/>
  <c r="G20" i="43"/>
  <c r="G75" i="43"/>
  <c r="N68" i="43"/>
  <c r="N64" i="43"/>
  <c r="G47" i="43"/>
  <c r="G43" i="43"/>
  <c r="N80" i="43"/>
  <c r="N60" i="43"/>
  <c r="G38" i="43"/>
  <c r="G62" i="43"/>
  <c r="N53" i="43"/>
  <c r="N69" i="43"/>
  <c r="N88" i="43"/>
  <c r="M74" i="43"/>
  <c r="N74" i="43" s="1"/>
  <c r="N83" i="43"/>
  <c r="N95" i="43"/>
  <c r="N94" i="43"/>
  <c r="G90" i="43"/>
  <c r="N85" i="43"/>
  <c r="N84" i="43"/>
  <c r="G58" i="43"/>
  <c r="M55" i="43"/>
  <c r="N55" i="43" s="1"/>
  <c r="N46" i="43"/>
  <c r="N81" i="43"/>
  <c r="M78" i="43"/>
  <c r="N78" i="43" s="1"/>
  <c r="N57" i="43"/>
  <c r="N52" i="43"/>
  <c r="N48" i="43"/>
  <c r="N40" i="43"/>
  <c r="N27" i="43"/>
  <c r="G18" i="43"/>
  <c r="G26" i="43"/>
  <c r="G61" i="43"/>
  <c r="G16" i="43"/>
  <c r="N91" i="43"/>
  <c r="N65" i="43"/>
  <c r="N49" i="43"/>
  <c r="G21" i="43"/>
  <c r="N77" i="43"/>
  <c r="M50" i="43"/>
  <c r="N35" i="43"/>
  <c r="G72" i="43"/>
  <c r="G82" i="43"/>
  <c r="N30" i="43"/>
  <c r="G74" i="43"/>
  <c r="G39" i="43"/>
  <c r="N16" i="43"/>
  <c r="N50" i="43" l="1"/>
</calcChain>
</file>

<file path=xl/sharedStrings.xml><?xml version="1.0" encoding="utf-8"?>
<sst xmlns="http://schemas.openxmlformats.org/spreadsheetml/2006/main" count="119" uniqueCount="115">
  <si>
    <t>TRƯỜNG ĐẠI HỌC SƯ PHẠM KỸ THUẬT TP. HCM</t>
  </si>
  <si>
    <r>
      <t>BAN Q</t>
    </r>
    <r>
      <rPr>
        <b/>
        <u/>
        <sz val="13"/>
        <rFont val="Times New Roman"/>
        <family val="1"/>
      </rPr>
      <t>UẢN LÝ KÝ T</t>
    </r>
    <r>
      <rPr>
        <b/>
        <sz val="13"/>
        <rFont val="Times New Roman"/>
        <family val="1"/>
      </rPr>
      <t>ÚC XÁ</t>
    </r>
  </si>
  <si>
    <t xml:space="preserve">  DANH SÁCH NỘP TIỀN ĐIỆN NƯỚC SINH HOẠT  CƠ SỞ I</t>
  </si>
  <si>
    <t xml:space="preserve">Giá tiền điện sinh hoạt: </t>
  </si>
  <si>
    <t>0-&gt;100 kw/h</t>
  </si>
  <si>
    <t>401-&gt;600 kw/h</t>
  </si>
  <si>
    <t>101-&gt;200 kw/h</t>
  </si>
  <si>
    <t>601-&gt;800kw/h</t>
  </si>
  <si>
    <t>201-&gt;400 kw/h</t>
  </si>
  <si>
    <t>801-&gt;…..kw/h</t>
  </si>
  <si>
    <t>Giá tiền nước theo công văn số: 1376/CNTĐ-TCHC của Công ty CP cấp nước Thủ Đức:</t>
  </si>
  <si>
    <t>Giá tiền nước trong định mức: 4 m3 /SV x 6.000đ</t>
  </si>
  <si>
    <r>
      <t>Giá tiền nước vượt định mức: 1 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 x 13.000đ</t>
    </r>
  </si>
  <si>
    <t>Phòng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</si>
  <si>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</si>
  <si>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</si>
  <si>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</si>
  <si>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</si>
  <si>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</si>
  <si>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</si>
  <si>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</t>
  </si>
  <si>
    <t>VAT</t>
  </si>
  <si>
    <t>Trong định mức</t>
  </si>
  <si>
    <t>Vượt định mức</t>
  </si>
  <si>
    <t>D101</t>
  </si>
  <si>
    <t>D102</t>
  </si>
  <si>
    <t>D 103</t>
  </si>
  <si>
    <t>D 104</t>
  </si>
  <si>
    <t>D 105</t>
  </si>
  <si>
    <t>D 106</t>
  </si>
  <si>
    <t>D 107</t>
  </si>
  <si>
    <t>D 108</t>
  </si>
  <si>
    <t>D 109</t>
  </si>
  <si>
    <t>D 110</t>
  </si>
  <si>
    <t>D 111</t>
  </si>
  <si>
    <t>D 112</t>
  </si>
  <si>
    <t>D 113</t>
  </si>
  <si>
    <t>D 114</t>
  </si>
  <si>
    <t>D 115</t>
  </si>
  <si>
    <t>D 116</t>
  </si>
  <si>
    <t>D 117</t>
  </si>
  <si>
    <t>D 118</t>
  </si>
  <si>
    <t>D 119</t>
  </si>
  <si>
    <t>D 120</t>
  </si>
  <si>
    <t>D 201</t>
  </si>
  <si>
    <t>D 202</t>
  </si>
  <si>
    <t>D 203</t>
  </si>
  <si>
    <t>D 204</t>
  </si>
  <si>
    <t>D 205</t>
  </si>
  <si>
    <t>D 206</t>
  </si>
  <si>
    <t>D 207</t>
  </si>
  <si>
    <t>D 208</t>
  </si>
  <si>
    <t>D 209</t>
  </si>
  <si>
    <t>D 210</t>
  </si>
  <si>
    <t>D 211</t>
  </si>
  <si>
    <t>D 212</t>
  </si>
  <si>
    <t>D 213</t>
  </si>
  <si>
    <t>D 214</t>
  </si>
  <si>
    <t>D 215</t>
  </si>
  <si>
    <t>D 216</t>
  </si>
  <si>
    <t>D 217</t>
  </si>
  <si>
    <t>D 218</t>
  </si>
  <si>
    <t>D 219</t>
  </si>
  <si>
    <t>D 220</t>
  </si>
  <si>
    <t>D 301</t>
  </si>
  <si>
    <t>D 302</t>
  </si>
  <si>
    <t>D 303</t>
  </si>
  <si>
    <t>D 304</t>
  </si>
  <si>
    <t>D 305</t>
  </si>
  <si>
    <t>D 306</t>
  </si>
  <si>
    <t>D 307</t>
  </si>
  <si>
    <t>D 308</t>
  </si>
  <si>
    <t>D 309</t>
  </si>
  <si>
    <t>D 310</t>
  </si>
  <si>
    <t>D 311</t>
  </si>
  <si>
    <t>D 312</t>
  </si>
  <si>
    <t>D 313</t>
  </si>
  <si>
    <t>D 314</t>
  </si>
  <si>
    <t>D 315</t>
  </si>
  <si>
    <t>D 316</t>
  </si>
  <si>
    <t>D 317</t>
  </si>
  <si>
    <t>D 318</t>
  </si>
  <si>
    <t>D 319</t>
  </si>
  <si>
    <t>D 320</t>
  </si>
  <si>
    <t>D 401</t>
  </si>
  <si>
    <t>D 402</t>
  </si>
  <si>
    <t>D 403</t>
  </si>
  <si>
    <t>D 404</t>
  </si>
  <si>
    <t>D 405</t>
  </si>
  <si>
    <t>D 406</t>
  </si>
  <si>
    <t>D 407</t>
  </si>
  <si>
    <t>D 408</t>
  </si>
  <si>
    <t>D 409</t>
  </si>
  <si>
    <t>D 410</t>
  </si>
  <si>
    <t>D 411</t>
  </si>
  <si>
    <t>D 412</t>
  </si>
  <si>
    <t>D 413</t>
  </si>
  <si>
    <t>D 414</t>
  </si>
  <si>
    <t>D 415</t>
  </si>
  <si>
    <t>D 416</t>
  </si>
  <si>
    <t>D 417</t>
  </si>
  <si>
    <t>D 418</t>
  </si>
  <si>
    <t>D 419</t>
  </si>
  <si>
    <t>D 420</t>
  </si>
  <si>
    <t>Tiền nộp đã có thuế</t>
  </si>
  <si>
    <t>1.734đ</t>
  </si>
  <si>
    <t>1.678đ</t>
  </si>
  <si>
    <t>2.014đ</t>
  </si>
  <si>
    <t>2.536đ</t>
  </si>
  <si>
    <t>2.834đ</t>
  </si>
  <si>
    <t>2.924đ</t>
  </si>
  <si>
    <t>339 (1)</t>
  </si>
  <si>
    <t>1289(37)</t>
  </si>
  <si>
    <t>Tháng 11 (Từ 01/11 đến 30/11)</t>
  </si>
  <si>
    <t>1351(10)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</si>
</sst>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2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3" fontId="3" fillId="0" borderId="0" xfId="0" applyNumberFormat="1" applyFont="1" applyAlignment="1" applyProtection="1"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3" fontId="4" fillId="0" borderId="0" xfId="0" applyNumberFormat="1" applyFont="1" applyAlignment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65" fontId="9" fillId="0" borderId="0" xfId="2" applyNumberFormat="1" applyFont="1" applyAlignment="1" applyProtection="1">
      <alignment horizontal="right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2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3" fontId="8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165" fontId="12" fillId="0" borderId="0" xfId="2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protection hidden="1"/>
    </xf>
    <xf numFmtId="165" fontId="12" fillId="0" borderId="0" xfId="2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12" fillId="0" borderId="0" xfId="0" applyNumberFormat="1" applyFont="1" applyBorder="1" applyAlignment="1" applyProtection="1">
      <protection hidden="1"/>
    </xf>
    <xf numFmtId="3" fontId="8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3" fontId="9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8" xfId="2" applyNumberFormat="1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17" fillId="2" borderId="6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14" fillId="2" borderId="8" xfId="3" applyFont="1" applyFill="1" applyBorder="1" applyAlignment="1" applyProtection="1">
      <alignment horizontal="center" vertical="center"/>
      <protection hidden="1"/>
    </xf>
    <xf numFmtId="165" fontId="15" fillId="2" borderId="8" xfId="2" applyNumberFormat="1" applyFont="1" applyFill="1" applyBorder="1" applyAlignment="1" applyProtection="1">
      <alignment vertical="center" wrapText="1"/>
      <protection hidden="1"/>
    </xf>
    <xf numFmtId="3" fontId="15" fillId="2" borderId="8" xfId="0" applyNumberFormat="1" applyFont="1" applyFill="1" applyBorder="1" applyAlignment="1" applyProtection="1">
      <alignment vertical="center" wrapText="1"/>
      <protection hidden="1"/>
    </xf>
    <xf numFmtId="0" fontId="14" fillId="2" borderId="8" xfId="6" applyFont="1" applyFill="1" applyBorder="1" applyAlignment="1" applyProtection="1">
      <alignment horizontal="center" vertical="center"/>
      <protection hidden="1"/>
    </xf>
    <xf numFmtId="1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8" xfId="0" applyNumberFormat="1" applyFont="1" applyFill="1" applyBorder="1" applyAlignment="1" applyProtection="1">
      <alignment horizontal="right" vertical="center" wrapText="1"/>
      <protection hidden="1"/>
    </xf>
    <xf numFmtId="3" fontId="17" fillId="2" borderId="8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7" fillId="2" borderId="8" xfId="3" applyFont="1" applyFill="1" applyBorder="1" applyAlignment="1" applyProtection="1">
      <alignment horizontal="center" vertical="center"/>
      <protection hidden="1"/>
    </xf>
    <xf numFmtId="0" fontId="7" fillId="2" borderId="8" xfId="6" applyFont="1" applyFill="1" applyBorder="1" applyAlignment="1" applyProtection="1">
      <alignment horizontal="center" vertical="center"/>
      <protection hidden="1"/>
    </xf>
    <xf numFmtId="0" fontId="7" fillId="0" borderId="8" xfId="6" applyFont="1" applyFill="1" applyBorder="1" applyAlignment="1" applyProtection="1">
      <alignment horizontal="center" vertical="center"/>
      <protection hidden="1"/>
    </xf>
    <xf numFmtId="3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9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7" fillId="0" borderId="8" xfId="3" applyFont="1" applyFill="1" applyBorder="1" applyAlignment="1" applyProtection="1">
      <alignment horizontal="center" vertical="center"/>
      <protection hidden="1"/>
    </xf>
    <xf numFmtId="165" fontId="9" fillId="0" borderId="8" xfId="2" applyNumberFormat="1" applyFont="1" applyFill="1" applyBorder="1" applyAlignment="1" applyProtection="1">
      <alignment vertical="center" wrapText="1"/>
      <protection hidden="1"/>
    </xf>
    <xf numFmtId="3" fontId="9" fillId="0" borderId="8" xfId="0" applyNumberFormat="1" applyFont="1" applyFill="1" applyBorder="1" applyAlignment="1" applyProtection="1">
      <alignment vertical="center" wrapText="1"/>
      <protection hidden="1"/>
    </xf>
    <xf numFmtId="1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8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165" fontId="15" fillId="0" borderId="8" xfId="2" applyNumberFormat="1" applyFont="1" applyFill="1" applyBorder="1" applyAlignment="1" applyProtection="1">
      <alignment vertical="center" wrapText="1"/>
      <protection hidden="1"/>
    </xf>
    <xf numFmtId="3" fontId="15" fillId="0" borderId="8" xfId="0" applyNumberFormat="1" applyFont="1" applyFill="1" applyBorder="1" applyAlignment="1" applyProtection="1">
      <alignment vertical="center" wrapText="1"/>
      <protection hidden="1"/>
    </xf>
    <xf numFmtId="1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7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3" fontId="23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0" fontId="7" fillId="2" borderId="11" xfId="6" applyFont="1" applyFill="1" applyBorder="1" applyAlignment="1" applyProtection="1">
      <alignment horizontal="center" vertical="center"/>
      <protection hidden="1"/>
    </xf>
    <xf numFmtId="3" fontId="9" fillId="2" borderId="8" xfId="0" applyNumberFormat="1" applyFont="1" applyFill="1" applyBorder="1" applyAlignment="1" applyProtection="1">
      <alignment vertical="center" wrapText="1"/>
      <protection hidden="1"/>
    </xf>
    <xf numFmtId="3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  <xf numFmtId="165" fontId="7" fillId="0" borderId="0" xfId="2" applyNumberFormat="1" applyFont="1" applyAlignment="1" applyProtection="1">
      <alignment horizontal="right" vertic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3" fontId="7" fillId="0" borderId="0" xfId="0" applyNumberFormat="1" applyFont="1" applyProtection="1">
      <protection hidden="1"/>
    </xf>
    <xf numFmtId="3" fontId="9" fillId="0" borderId="0" xfId="0" applyNumberFormat="1" applyFont="1" applyAlignment="1" applyProtection="1">
      <alignment horizontal="center"/>
      <protection hidden="1"/>
    </xf>
    <xf numFmtId="3" fontId="7" fillId="0" borderId="0" xfId="0" applyNumberFormat="1" applyFont="1" applyAlignment="1" applyProtection="1">
      <alignment horizontal="center" vertical="center"/>
      <protection hidden="1"/>
    </xf>
    <xf numFmtId="3" fontId="17" fillId="2" borderId="0" xfId="0" applyNumberFormat="1" applyFont="1" applyFill="1" applyAlignment="1" applyProtection="1">
      <alignment horizontal="center" vertical="center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0" applyNumberFormat="1" applyProtection="1">
      <protection hidden="1"/>
    </xf>
  </cellXfs>
  <cellStyles count="9">
    <cellStyle name="Comma 2" xfId="2"/>
    <cellStyle name="Comma 2 2" xfId="5"/>
    <cellStyle name="Comma 2 3" xfId="8"/>
    <cellStyle name="Normal" xfId="0" builtinId="0"/>
    <cellStyle name="Normal 2" xfId="1"/>
    <cellStyle name="Normal 2 2" xfId="3"/>
    <cellStyle name="Normal 2 2 2" xfId="4"/>
    <cellStyle name="Normal 2 2 3" xfId="7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topLeftCell="A7" workbookViewId="0">
      <selection activeCell="L20" sqref="L20"/>
    </sheetView>
  </sheetViews>
  <sheetFormatPr defaultRowHeight="15" x14ac:dyDescent="0.25"/>
  <cols>
    <col min="1" max="1" width="8.28515625" style="9" customWidth="1"/>
    <col min="2" max="2" width="6.7109375" style="9" customWidth="1"/>
    <col min="3" max="3" width="7.42578125" style="9" customWidth="1"/>
    <col min="4" max="4" width="8.140625" style="9" customWidth="1"/>
    <col min="5" max="5" width="11" style="9" customWidth="1"/>
    <col min="6" max="6" width="10" style="9" customWidth="1"/>
    <col min="7" max="7" width="10.7109375" style="9" customWidth="1"/>
    <col min="8" max="8" width="7.42578125" style="9" customWidth="1"/>
    <col min="9" max="9" width="7.85546875" style="9" customWidth="1"/>
    <col min="10" max="10" width="6.85546875" style="108" customWidth="1"/>
    <col min="11" max="11" width="6.28515625" style="108" customWidth="1"/>
    <col min="12" max="12" width="6.140625" style="9" customWidth="1"/>
    <col min="13" max="13" width="10.42578125" style="9" customWidth="1"/>
    <col min="14" max="14" width="10.5703125" style="9" customWidth="1"/>
    <col min="15" max="17" width="9.140625" style="9" hidden="1" customWidth="1"/>
    <col min="18" max="18" width="10.140625" style="9" bestFit="1" customWidth="1"/>
    <col min="19" max="19" width="9.85546875" style="9" bestFit="1" customWidth="1"/>
    <col min="20" max="16384" width="9.140625" style="9"/>
  </cols>
  <sheetData>
    <row r="1" spans="1:17" ht="16.5" x14ac:dyDescent="0.25">
      <c r="A1" s="1" t="s">
        <v>0</v>
      </c>
      <c r="B1" s="1"/>
      <c r="C1" s="1"/>
      <c r="D1" s="1"/>
      <c r="E1" s="1"/>
      <c r="F1" s="1"/>
      <c r="G1" s="2"/>
      <c r="H1" s="3"/>
      <c r="I1" s="4"/>
      <c r="J1" s="5"/>
      <c r="K1" s="6"/>
      <c r="L1" s="6"/>
      <c r="M1" s="7"/>
      <c r="N1" s="8"/>
      <c r="O1" s="7"/>
      <c r="P1" s="7"/>
      <c r="Q1" s="7"/>
    </row>
    <row r="2" spans="1:17" ht="16.5" x14ac:dyDescent="0.25">
      <c r="A2" s="10" t="s">
        <v>1</v>
      </c>
      <c r="B2" s="10"/>
      <c r="C2" s="10"/>
      <c r="D2" s="10"/>
      <c r="E2" s="10"/>
      <c r="F2" s="10"/>
      <c r="G2" s="11"/>
      <c r="H2" s="12"/>
      <c r="I2" s="13"/>
      <c r="J2" s="5"/>
      <c r="K2" s="6"/>
      <c r="L2" s="6"/>
      <c r="M2" s="7"/>
      <c r="N2" s="8"/>
      <c r="O2" s="7"/>
      <c r="P2" s="7"/>
      <c r="Q2" s="7"/>
    </row>
    <row r="3" spans="1:17" ht="16.5" x14ac:dyDescent="0.25">
      <c r="A3" s="11"/>
      <c r="B3" s="11"/>
      <c r="C3" s="11"/>
      <c r="D3" s="11"/>
      <c r="E3" s="11"/>
      <c r="F3" s="11"/>
      <c r="G3" s="11"/>
      <c r="H3" s="12"/>
      <c r="I3" s="13"/>
      <c r="J3" s="5"/>
      <c r="K3" s="6"/>
      <c r="L3" s="6"/>
      <c r="M3" s="7"/>
      <c r="N3" s="8"/>
      <c r="O3" s="7"/>
      <c r="P3" s="7"/>
      <c r="Q3" s="7"/>
    </row>
    <row r="4" spans="1:17" ht="20.25" x14ac:dyDescent="0.3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8.75" x14ac:dyDescent="0.3">
      <c r="A5" s="15" t="s">
        <v>113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.75" x14ac:dyDescent="0.3">
      <c r="A6" s="16"/>
      <c r="B6" s="17"/>
      <c r="C6" s="18"/>
      <c r="D6" s="19"/>
      <c r="E6" s="20"/>
      <c r="F6" s="20"/>
      <c r="G6" s="20"/>
      <c r="H6" s="20"/>
      <c r="I6" s="20"/>
      <c r="J6" s="21"/>
      <c r="K6" s="21"/>
      <c r="L6" s="20"/>
      <c r="M6" s="20"/>
      <c r="N6" s="22"/>
      <c r="O6" s="20"/>
      <c r="P6" s="20"/>
      <c r="Q6" s="20"/>
    </row>
    <row r="7" spans="1:17" ht="18.75" x14ac:dyDescent="0.3">
      <c r="A7" s="1" t="s">
        <v>3</v>
      </c>
      <c r="B7" s="1"/>
      <c r="C7" s="1"/>
      <c r="D7" s="1"/>
      <c r="E7" s="7"/>
      <c r="F7" s="23" t="s">
        <v>4</v>
      </c>
      <c r="G7" s="23"/>
      <c r="H7" s="23"/>
      <c r="I7" s="24" t="s">
        <v>106</v>
      </c>
      <c r="J7" s="25"/>
      <c r="K7" s="26"/>
      <c r="L7" s="23" t="s">
        <v>5</v>
      </c>
      <c r="M7" s="23"/>
      <c r="N7" s="27" t="s">
        <v>108</v>
      </c>
      <c r="O7" s="24"/>
      <c r="P7" s="28"/>
      <c r="Q7" s="28"/>
    </row>
    <row r="8" spans="1:17" ht="18.75" x14ac:dyDescent="0.3">
      <c r="A8" s="16"/>
      <c r="B8" s="29"/>
      <c r="C8" s="29"/>
      <c r="D8" s="30"/>
      <c r="E8" s="28"/>
      <c r="F8" s="23" t="s">
        <v>6</v>
      </c>
      <c r="G8" s="23"/>
      <c r="H8" s="23"/>
      <c r="I8" s="24" t="s">
        <v>105</v>
      </c>
      <c r="J8" s="25"/>
      <c r="K8" s="26"/>
      <c r="L8" s="23" t="s">
        <v>7</v>
      </c>
      <c r="M8" s="23"/>
      <c r="N8" s="27" t="s">
        <v>109</v>
      </c>
      <c r="O8" s="24"/>
      <c r="P8" s="28"/>
      <c r="Q8" s="28"/>
    </row>
    <row r="9" spans="1:17" ht="18.75" x14ac:dyDescent="0.3">
      <c r="A9" s="16"/>
      <c r="B9" s="29"/>
      <c r="C9" s="29"/>
      <c r="D9" s="30"/>
      <c r="E9" s="28"/>
      <c r="F9" s="23" t="s">
        <v>8</v>
      </c>
      <c r="G9" s="23"/>
      <c r="H9" s="23"/>
      <c r="I9" s="24" t="s">
        <v>107</v>
      </c>
      <c r="J9" s="25"/>
      <c r="K9" s="26"/>
      <c r="L9" s="23" t="s">
        <v>9</v>
      </c>
      <c r="M9" s="23"/>
      <c r="N9" s="27" t="s">
        <v>110</v>
      </c>
      <c r="O9" s="24"/>
      <c r="P9" s="28"/>
      <c r="Q9" s="28"/>
    </row>
    <row r="10" spans="1:17" ht="16.5" x14ac:dyDescent="0.25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"/>
      <c r="P10" s="3"/>
      <c r="Q10" s="3"/>
    </row>
    <row r="11" spans="1:17" ht="16.5" x14ac:dyDescent="0.25">
      <c r="A11" s="31" t="s">
        <v>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7"/>
      <c r="P11" s="7"/>
      <c r="Q11" s="7"/>
    </row>
    <row r="12" spans="1:17" ht="19.5" x14ac:dyDescent="0.25">
      <c r="A12" s="32" t="s">
        <v>12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</row>
    <row r="13" spans="1:17" ht="18.75" x14ac:dyDescent="0.3">
      <c r="A13" s="16"/>
      <c r="B13" s="34"/>
      <c r="C13" s="34"/>
      <c r="D13" s="35"/>
      <c r="E13" s="36"/>
      <c r="F13" s="36"/>
      <c r="G13" s="36"/>
      <c r="H13" s="34"/>
      <c r="I13" s="37"/>
      <c r="J13" s="38"/>
      <c r="K13" s="39"/>
      <c r="L13" s="39"/>
      <c r="M13" s="36"/>
      <c r="N13" s="40"/>
      <c r="O13" s="36"/>
      <c r="P13" s="36"/>
      <c r="Q13" s="36"/>
    </row>
    <row r="14" spans="1:17" ht="15.75" x14ac:dyDescent="0.25">
      <c r="A14" s="41" t="s">
        <v>13</v>
      </c>
      <c r="B14" s="42" t="s">
        <v>14</v>
      </c>
      <c r="C14" s="43"/>
      <c r="D14" s="43"/>
      <c r="E14" s="43"/>
      <c r="F14" s="43"/>
      <c r="G14" s="44"/>
      <c r="H14" s="42" t="s">
        <v>15</v>
      </c>
      <c r="I14" s="43"/>
      <c r="J14" s="43"/>
      <c r="K14" s="43"/>
      <c r="L14" s="43"/>
      <c r="M14" s="44"/>
      <c r="N14" s="45" t="s">
        <v>16</v>
      </c>
      <c r="O14" s="46"/>
      <c r="P14" s="46"/>
      <c r="Q14" s="46"/>
    </row>
    <row r="15" spans="1:17" ht="63" x14ac:dyDescent="0.25">
      <c r="A15" s="47"/>
      <c r="B15" s="48" t="s">
        <v>17</v>
      </c>
      <c r="C15" s="49" t="s">
        <v>18</v>
      </c>
      <c r="D15" s="50" t="s">
        <v>19</v>
      </c>
      <c r="E15" s="51" t="s">
        <v>20</v>
      </c>
      <c r="F15" s="52" t="s">
        <v>21</v>
      </c>
      <c r="G15" s="53" t="s">
        <v>104</v>
      </c>
      <c r="H15" s="54" t="s">
        <v>17</v>
      </c>
      <c r="I15" s="49" t="s">
        <v>18</v>
      </c>
      <c r="J15" s="55" t="s">
        <v>19</v>
      </c>
      <c r="K15" s="56" t="s">
        <v>22</v>
      </c>
      <c r="L15" s="56" t="s">
        <v>23</v>
      </c>
      <c r="M15" s="54" t="s">
        <v>20</v>
      </c>
      <c r="N15" s="57"/>
      <c r="O15" s="58"/>
      <c r="P15" s="58"/>
      <c r="Q15" s="58"/>
    </row>
    <row r="16" spans="1:17" s="69" customFormat="1" ht="15.75" x14ac:dyDescent="0.25">
      <c r="A16" s="59" t="s">
        <v>24</v>
      </c>
      <c r="B16" s="60">
        <v>33481</v>
      </c>
      <c r="C16" s="60">
        <v>33636</v>
      </c>
      <c r="D16" s="61">
        <f>C16-B16</f>
        <v>155</v>
      </c>
      <c r="E16" s="62">
        <f>ROUND(IF(D16&gt;800,(D16-800)*2927+2834*200+2536*200+2014*200+1734*100+100*1678,IF(D16&gt;600,(D16-600)*2834+200*2536+200*2014+100*1734+100*1678,IF(D16&gt;400,(D16-400)*2536+200*2014+100*1734+100*1678,IF(D16&gt;200,(D16-200)*2014+100*1734+100*1678,IF(D16&gt;100,(D16-100)*1734+100*1678,D16*1678))))),-1)</f>
        <v>263170</v>
      </c>
      <c r="F16" s="62">
        <f>ROUND(E16*10%,-1)</f>
        <v>26320</v>
      </c>
      <c r="G16" s="62">
        <f>E16+F16</f>
        <v>289490</v>
      </c>
      <c r="H16" s="63">
        <v>8226</v>
      </c>
      <c r="I16" s="63">
        <v>8245</v>
      </c>
      <c r="J16" s="64">
        <f>I16-H16</f>
        <v>19</v>
      </c>
      <c r="K16" s="65">
        <f>IF(J16&lt;=32,J16,32)</f>
        <v>19</v>
      </c>
      <c r="L16" s="64">
        <f>IF(J16&gt;32,J16-32,0)</f>
        <v>0</v>
      </c>
      <c r="M16" s="66">
        <f>ROUND((K16*6000+L16*13000),-1)</f>
        <v>114000</v>
      </c>
      <c r="N16" s="67">
        <f>ROUND(E16+F16+M16,-1)</f>
        <v>403490</v>
      </c>
      <c r="O16" s="68">
        <v>2100</v>
      </c>
      <c r="P16" s="68">
        <v>11</v>
      </c>
      <c r="Q16" s="68">
        <f>ROUND(O16*P16,-3)</f>
        <v>23000</v>
      </c>
    </row>
    <row r="17" spans="1:19" s="69" customFormat="1" ht="15.75" x14ac:dyDescent="0.25">
      <c r="A17" s="59" t="s">
        <v>25</v>
      </c>
      <c r="B17" s="60">
        <v>38086</v>
      </c>
      <c r="C17" s="60">
        <v>38246</v>
      </c>
      <c r="D17" s="61">
        <f t="shared" ref="D17:D80" si="0">C17-B17</f>
        <v>160</v>
      </c>
      <c r="E17" s="62">
        <f t="shared" ref="E17:E80" si="1">ROUND(IF(D17&gt;800,(D17-800)*2927+2834*200+2536*200+2014*200+1734*100+100*1678,IF(D17&gt;600,(D17-600)*2834+200*2536+200*2014+100*1734+100*1678,IF(D17&gt;400,(D17-400)*2536+200*2014+100*1734+100*1678,IF(D17&gt;200,(D17-200)*2014+100*1734+100*1678,IF(D17&gt;100,(D17-100)*1734+100*1678,D17*1678))))),-1)</f>
        <v>271840</v>
      </c>
      <c r="F17" s="62">
        <f t="shared" ref="F17:F80" si="2">ROUND(E17*10%,-1)</f>
        <v>27180</v>
      </c>
      <c r="G17" s="62">
        <f t="shared" ref="G17:G80" si="3">E17+F17</f>
        <v>299020</v>
      </c>
      <c r="H17" s="63">
        <v>1212</v>
      </c>
      <c r="I17" s="63">
        <v>1243</v>
      </c>
      <c r="J17" s="64">
        <f>I17-H17</f>
        <v>31</v>
      </c>
      <c r="K17" s="65">
        <f t="shared" ref="K17:K80" si="4">IF(J17&lt;=32,J17,32)</f>
        <v>31</v>
      </c>
      <c r="L17" s="64">
        <f t="shared" ref="L17:L80" si="5">IF(J17&gt;32,J17-32,0)</f>
        <v>0</v>
      </c>
      <c r="M17" s="66">
        <f t="shared" ref="M17:M80" si="6">ROUND((K17*6000+L17*13000),-1)</f>
        <v>186000</v>
      </c>
      <c r="N17" s="67">
        <f t="shared" ref="N17:N80" si="7">ROUND(E17+F17+M17,-1)</f>
        <v>485020</v>
      </c>
      <c r="O17" s="68">
        <v>2100</v>
      </c>
      <c r="P17" s="68">
        <v>18</v>
      </c>
      <c r="Q17" s="68">
        <v>65000</v>
      </c>
    </row>
    <row r="18" spans="1:19" s="69" customFormat="1" ht="15.75" x14ac:dyDescent="0.25">
      <c r="A18" s="59" t="s">
        <v>26</v>
      </c>
      <c r="B18" s="70">
        <v>39596</v>
      </c>
      <c r="C18" s="70">
        <v>39789</v>
      </c>
      <c r="D18" s="61">
        <f t="shared" si="0"/>
        <v>193</v>
      </c>
      <c r="E18" s="62">
        <f t="shared" si="1"/>
        <v>329060</v>
      </c>
      <c r="F18" s="62">
        <f t="shared" si="2"/>
        <v>32910</v>
      </c>
      <c r="G18" s="62">
        <f t="shared" si="3"/>
        <v>361970</v>
      </c>
      <c r="H18" s="71">
        <v>951</v>
      </c>
      <c r="I18" s="72">
        <v>976</v>
      </c>
      <c r="J18" s="64">
        <f t="shared" ref="J18:J81" si="8">I18-H18</f>
        <v>25</v>
      </c>
      <c r="K18" s="65">
        <f t="shared" si="4"/>
        <v>25</v>
      </c>
      <c r="L18" s="64">
        <f t="shared" si="5"/>
        <v>0</v>
      </c>
      <c r="M18" s="66">
        <f t="shared" si="6"/>
        <v>150000</v>
      </c>
      <c r="N18" s="67">
        <f t="shared" si="7"/>
        <v>511970</v>
      </c>
      <c r="O18" s="73">
        <v>2100</v>
      </c>
      <c r="P18" s="73">
        <v>52</v>
      </c>
      <c r="Q18" s="73">
        <v>35000</v>
      </c>
      <c r="R18" s="74"/>
      <c r="S18" s="75"/>
    </row>
    <row r="19" spans="1:19" s="69" customFormat="1" ht="15.75" x14ac:dyDescent="0.25">
      <c r="A19" s="59" t="s">
        <v>27</v>
      </c>
      <c r="B19" s="70">
        <v>5359</v>
      </c>
      <c r="C19" s="70">
        <v>5515</v>
      </c>
      <c r="D19" s="61">
        <f t="shared" si="0"/>
        <v>156</v>
      </c>
      <c r="E19" s="62">
        <f t="shared" si="1"/>
        <v>264900</v>
      </c>
      <c r="F19" s="62">
        <f t="shared" si="2"/>
        <v>26490</v>
      </c>
      <c r="G19" s="62">
        <f t="shared" si="3"/>
        <v>291390</v>
      </c>
      <c r="H19" s="71">
        <v>189</v>
      </c>
      <c r="I19" s="71">
        <v>212</v>
      </c>
      <c r="J19" s="64">
        <f t="shared" si="8"/>
        <v>23</v>
      </c>
      <c r="K19" s="65">
        <f t="shared" si="4"/>
        <v>23</v>
      </c>
      <c r="L19" s="64">
        <f t="shared" si="5"/>
        <v>0</v>
      </c>
      <c r="M19" s="66">
        <f t="shared" si="6"/>
        <v>138000</v>
      </c>
      <c r="N19" s="67">
        <f t="shared" si="7"/>
        <v>429390</v>
      </c>
      <c r="O19" s="73">
        <v>2100</v>
      </c>
      <c r="P19" s="73">
        <v>34</v>
      </c>
      <c r="Q19" s="73">
        <v>10000</v>
      </c>
      <c r="R19" s="74"/>
      <c r="S19" s="75"/>
    </row>
    <row r="20" spans="1:19" s="69" customFormat="1" ht="15.75" x14ac:dyDescent="0.25">
      <c r="A20" s="59" t="s">
        <v>28</v>
      </c>
      <c r="B20" s="70">
        <v>3622</v>
      </c>
      <c r="C20" s="70">
        <v>3758</v>
      </c>
      <c r="D20" s="61">
        <f t="shared" si="0"/>
        <v>136</v>
      </c>
      <c r="E20" s="62">
        <f t="shared" si="1"/>
        <v>230220</v>
      </c>
      <c r="F20" s="62">
        <f t="shared" si="2"/>
        <v>23020</v>
      </c>
      <c r="G20" s="62">
        <f t="shared" si="3"/>
        <v>253240</v>
      </c>
      <c r="H20" s="71">
        <v>501</v>
      </c>
      <c r="I20" s="71">
        <v>533</v>
      </c>
      <c r="J20" s="64">
        <f t="shared" si="8"/>
        <v>32</v>
      </c>
      <c r="K20" s="65">
        <f t="shared" si="4"/>
        <v>32</v>
      </c>
      <c r="L20" s="64">
        <f t="shared" si="5"/>
        <v>0</v>
      </c>
      <c r="M20" s="66">
        <f t="shared" si="6"/>
        <v>192000</v>
      </c>
      <c r="N20" s="67">
        <f t="shared" si="7"/>
        <v>445240</v>
      </c>
      <c r="O20" s="73">
        <v>2100</v>
      </c>
      <c r="P20" s="73">
        <v>16</v>
      </c>
      <c r="Q20" s="73">
        <v>35000</v>
      </c>
      <c r="R20" s="74"/>
      <c r="S20" s="75"/>
    </row>
    <row r="21" spans="1:19" s="69" customFormat="1" ht="15.75" x14ac:dyDescent="0.25">
      <c r="A21" s="59" t="s">
        <v>29</v>
      </c>
      <c r="B21" s="70">
        <v>34166</v>
      </c>
      <c r="C21" s="70">
        <v>34303</v>
      </c>
      <c r="D21" s="61">
        <f t="shared" si="0"/>
        <v>137</v>
      </c>
      <c r="E21" s="62">
        <f t="shared" si="1"/>
        <v>231960</v>
      </c>
      <c r="F21" s="62">
        <f t="shared" si="2"/>
        <v>23200</v>
      </c>
      <c r="G21" s="62">
        <f t="shared" si="3"/>
        <v>255160</v>
      </c>
      <c r="H21" s="71">
        <v>3211</v>
      </c>
      <c r="I21" s="71">
        <v>3230</v>
      </c>
      <c r="J21" s="64">
        <f t="shared" si="8"/>
        <v>19</v>
      </c>
      <c r="K21" s="65">
        <f t="shared" si="4"/>
        <v>19</v>
      </c>
      <c r="L21" s="64">
        <f t="shared" si="5"/>
        <v>0</v>
      </c>
      <c r="M21" s="66">
        <f t="shared" si="6"/>
        <v>114000</v>
      </c>
      <c r="N21" s="67">
        <f t="shared" si="7"/>
        <v>369160</v>
      </c>
      <c r="O21" s="73">
        <v>2100</v>
      </c>
      <c r="P21" s="73">
        <v>67</v>
      </c>
      <c r="Q21" s="73">
        <v>60000</v>
      </c>
    </row>
    <row r="22" spans="1:19" s="69" customFormat="1" ht="15.75" x14ac:dyDescent="0.25">
      <c r="A22" s="59" t="s">
        <v>30</v>
      </c>
      <c r="B22" s="70">
        <v>34754</v>
      </c>
      <c r="C22" s="70">
        <v>34871</v>
      </c>
      <c r="D22" s="61">
        <f t="shared" si="0"/>
        <v>117</v>
      </c>
      <c r="E22" s="62">
        <f t="shared" si="1"/>
        <v>197280</v>
      </c>
      <c r="F22" s="62">
        <f t="shared" si="2"/>
        <v>19730</v>
      </c>
      <c r="G22" s="62">
        <f t="shared" si="3"/>
        <v>217010</v>
      </c>
      <c r="H22" s="71">
        <v>1281</v>
      </c>
      <c r="I22" s="71">
        <v>1301</v>
      </c>
      <c r="J22" s="64">
        <f t="shared" si="8"/>
        <v>20</v>
      </c>
      <c r="K22" s="65">
        <f t="shared" si="4"/>
        <v>20</v>
      </c>
      <c r="L22" s="64">
        <f t="shared" si="5"/>
        <v>0</v>
      </c>
      <c r="M22" s="66">
        <f t="shared" si="6"/>
        <v>120000</v>
      </c>
      <c r="N22" s="67">
        <f t="shared" si="7"/>
        <v>337010</v>
      </c>
      <c r="O22" s="73">
        <v>2100</v>
      </c>
      <c r="P22" s="73">
        <v>33</v>
      </c>
      <c r="Q22" s="73">
        <v>30000</v>
      </c>
    </row>
    <row r="23" spans="1:19" s="69" customFormat="1" ht="15.75" x14ac:dyDescent="0.25">
      <c r="A23" s="59" t="s">
        <v>31</v>
      </c>
      <c r="B23" s="70">
        <v>35271</v>
      </c>
      <c r="C23" s="70">
        <v>35456</v>
      </c>
      <c r="D23" s="61">
        <f t="shared" si="0"/>
        <v>185</v>
      </c>
      <c r="E23" s="62">
        <f t="shared" si="1"/>
        <v>315190</v>
      </c>
      <c r="F23" s="62">
        <f t="shared" si="2"/>
        <v>31520</v>
      </c>
      <c r="G23" s="62">
        <f t="shared" si="3"/>
        <v>346710</v>
      </c>
      <c r="H23" s="71">
        <v>592</v>
      </c>
      <c r="I23" s="71">
        <v>630</v>
      </c>
      <c r="J23" s="64">
        <f t="shared" si="8"/>
        <v>38</v>
      </c>
      <c r="K23" s="65">
        <f t="shared" si="4"/>
        <v>32</v>
      </c>
      <c r="L23" s="64">
        <f t="shared" si="5"/>
        <v>6</v>
      </c>
      <c r="M23" s="66">
        <f t="shared" si="6"/>
        <v>270000</v>
      </c>
      <c r="N23" s="67">
        <f t="shared" si="7"/>
        <v>616710</v>
      </c>
      <c r="O23" s="73">
        <v>2100</v>
      </c>
      <c r="P23" s="73">
        <v>11</v>
      </c>
      <c r="Q23" s="73">
        <v>15000</v>
      </c>
    </row>
    <row r="24" spans="1:19" s="69" customFormat="1" ht="15.75" x14ac:dyDescent="0.25">
      <c r="A24" s="59" t="s">
        <v>32</v>
      </c>
      <c r="B24" s="70">
        <v>36783</v>
      </c>
      <c r="C24" s="70">
        <v>36888</v>
      </c>
      <c r="D24" s="61">
        <f t="shared" si="0"/>
        <v>105</v>
      </c>
      <c r="E24" s="62">
        <f t="shared" si="1"/>
        <v>176470</v>
      </c>
      <c r="F24" s="62">
        <f t="shared" si="2"/>
        <v>17650</v>
      </c>
      <c r="G24" s="62">
        <f t="shared" si="3"/>
        <v>194120</v>
      </c>
      <c r="H24" s="71">
        <v>1824</v>
      </c>
      <c r="I24" s="71">
        <v>1843</v>
      </c>
      <c r="J24" s="64">
        <f t="shared" si="8"/>
        <v>19</v>
      </c>
      <c r="K24" s="65">
        <f t="shared" si="4"/>
        <v>19</v>
      </c>
      <c r="L24" s="64">
        <f t="shared" si="5"/>
        <v>0</v>
      </c>
      <c r="M24" s="66">
        <f t="shared" si="6"/>
        <v>114000</v>
      </c>
      <c r="N24" s="67">
        <f t="shared" si="7"/>
        <v>308120</v>
      </c>
      <c r="O24" s="73">
        <v>2100</v>
      </c>
      <c r="P24" s="73">
        <v>11</v>
      </c>
      <c r="Q24" s="73">
        <v>30000</v>
      </c>
    </row>
    <row r="25" spans="1:19" s="69" customFormat="1" ht="15.75" x14ac:dyDescent="0.25">
      <c r="A25" s="59" t="s">
        <v>33</v>
      </c>
      <c r="B25" s="70">
        <v>39448</v>
      </c>
      <c r="C25" s="70">
        <v>39618</v>
      </c>
      <c r="D25" s="61">
        <f t="shared" si="0"/>
        <v>170</v>
      </c>
      <c r="E25" s="62">
        <f t="shared" si="1"/>
        <v>289180</v>
      </c>
      <c r="F25" s="62">
        <f t="shared" si="2"/>
        <v>28920</v>
      </c>
      <c r="G25" s="62">
        <f t="shared" si="3"/>
        <v>318100</v>
      </c>
      <c r="H25" s="71">
        <v>2949</v>
      </c>
      <c r="I25" s="71">
        <v>2969</v>
      </c>
      <c r="J25" s="64">
        <f t="shared" si="8"/>
        <v>20</v>
      </c>
      <c r="K25" s="65">
        <f t="shared" si="4"/>
        <v>20</v>
      </c>
      <c r="L25" s="64">
        <f t="shared" si="5"/>
        <v>0</v>
      </c>
      <c r="M25" s="66">
        <f t="shared" si="6"/>
        <v>120000</v>
      </c>
      <c r="N25" s="67">
        <f t="shared" si="7"/>
        <v>438100</v>
      </c>
      <c r="O25" s="73">
        <v>2100</v>
      </c>
      <c r="P25" s="73">
        <v>28</v>
      </c>
      <c r="Q25" s="73">
        <v>20000</v>
      </c>
    </row>
    <row r="26" spans="1:19" s="69" customFormat="1" ht="15.75" x14ac:dyDescent="0.25">
      <c r="A26" s="59" t="s">
        <v>34</v>
      </c>
      <c r="B26" s="70">
        <v>36803</v>
      </c>
      <c r="C26" s="70">
        <v>36962</v>
      </c>
      <c r="D26" s="61">
        <f t="shared" si="0"/>
        <v>159</v>
      </c>
      <c r="E26" s="62">
        <f t="shared" si="1"/>
        <v>270110</v>
      </c>
      <c r="F26" s="62">
        <f t="shared" si="2"/>
        <v>27010</v>
      </c>
      <c r="G26" s="62">
        <f t="shared" si="3"/>
        <v>297120</v>
      </c>
      <c r="H26" s="71">
        <v>263</v>
      </c>
      <c r="I26" s="71">
        <v>293</v>
      </c>
      <c r="J26" s="64">
        <f t="shared" si="8"/>
        <v>30</v>
      </c>
      <c r="K26" s="65">
        <f t="shared" si="4"/>
        <v>30</v>
      </c>
      <c r="L26" s="64">
        <f t="shared" si="5"/>
        <v>0</v>
      </c>
      <c r="M26" s="68">
        <f>ROUND((K26*6000+L26*13000),-1)</f>
        <v>180000</v>
      </c>
      <c r="N26" s="67">
        <f t="shared" si="7"/>
        <v>477120</v>
      </c>
      <c r="O26" s="73">
        <v>2100</v>
      </c>
      <c r="P26" s="73">
        <v>3</v>
      </c>
      <c r="Q26" s="73">
        <v>25000</v>
      </c>
    </row>
    <row r="27" spans="1:19" s="69" customFormat="1" ht="15.75" x14ac:dyDescent="0.25">
      <c r="A27" s="59" t="s">
        <v>35</v>
      </c>
      <c r="B27" s="70">
        <v>36058</v>
      </c>
      <c r="C27" s="70">
        <v>36162</v>
      </c>
      <c r="D27" s="61">
        <f t="shared" si="0"/>
        <v>104</v>
      </c>
      <c r="E27" s="62">
        <f t="shared" si="1"/>
        <v>174740</v>
      </c>
      <c r="F27" s="62">
        <f t="shared" si="2"/>
        <v>17470</v>
      </c>
      <c r="G27" s="62">
        <f t="shared" si="3"/>
        <v>192210</v>
      </c>
      <c r="H27" s="71">
        <v>5781</v>
      </c>
      <c r="I27" s="71">
        <v>5805</v>
      </c>
      <c r="J27" s="64">
        <f t="shared" si="8"/>
        <v>24</v>
      </c>
      <c r="K27" s="65">
        <f t="shared" si="4"/>
        <v>24</v>
      </c>
      <c r="L27" s="64">
        <f t="shared" si="5"/>
        <v>0</v>
      </c>
      <c r="M27" s="66">
        <f t="shared" si="6"/>
        <v>144000</v>
      </c>
      <c r="N27" s="67">
        <f t="shared" si="7"/>
        <v>336210</v>
      </c>
      <c r="O27" s="73">
        <v>2100</v>
      </c>
      <c r="P27" s="73">
        <v>44</v>
      </c>
      <c r="Q27" s="73">
        <v>25000</v>
      </c>
    </row>
    <row r="28" spans="1:19" s="69" customFormat="1" ht="15.75" x14ac:dyDescent="0.25">
      <c r="A28" s="59" t="s">
        <v>36</v>
      </c>
      <c r="B28" s="70">
        <v>33875</v>
      </c>
      <c r="C28" s="70">
        <v>34089</v>
      </c>
      <c r="D28" s="61">
        <f t="shared" si="0"/>
        <v>214</v>
      </c>
      <c r="E28" s="62">
        <f t="shared" si="1"/>
        <v>369400</v>
      </c>
      <c r="F28" s="62">
        <f t="shared" si="2"/>
        <v>36940</v>
      </c>
      <c r="G28" s="62">
        <f t="shared" si="3"/>
        <v>406340</v>
      </c>
      <c r="H28" s="71">
        <v>1077</v>
      </c>
      <c r="I28" s="71">
        <v>1101</v>
      </c>
      <c r="J28" s="64">
        <f t="shared" si="8"/>
        <v>24</v>
      </c>
      <c r="K28" s="65">
        <f t="shared" si="4"/>
        <v>24</v>
      </c>
      <c r="L28" s="64">
        <f t="shared" si="5"/>
        <v>0</v>
      </c>
      <c r="M28" s="66">
        <f t="shared" si="6"/>
        <v>144000</v>
      </c>
      <c r="N28" s="67">
        <f t="shared" si="7"/>
        <v>550340</v>
      </c>
      <c r="O28" s="73">
        <v>2100</v>
      </c>
      <c r="P28" s="73">
        <v>9</v>
      </c>
      <c r="Q28" s="73">
        <v>20000</v>
      </c>
    </row>
    <row r="29" spans="1:19" s="69" customFormat="1" ht="15.75" x14ac:dyDescent="0.25">
      <c r="A29" s="59" t="s">
        <v>37</v>
      </c>
      <c r="B29" s="70">
        <v>34857</v>
      </c>
      <c r="C29" s="70">
        <v>34944</v>
      </c>
      <c r="D29" s="61">
        <f t="shared" si="0"/>
        <v>87</v>
      </c>
      <c r="E29" s="62">
        <f t="shared" si="1"/>
        <v>145990</v>
      </c>
      <c r="F29" s="62">
        <f t="shared" si="2"/>
        <v>14600</v>
      </c>
      <c r="G29" s="62">
        <f t="shared" si="3"/>
        <v>160590</v>
      </c>
      <c r="H29" s="71">
        <v>1335</v>
      </c>
      <c r="I29" s="71" t="s">
        <v>114</v>
      </c>
      <c r="J29" s="64">
        <v>26</v>
      </c>
      <c r="K29" s="65">
        <f t="shared" si="4"/>
        <v>26</v>
      </c>
      <c r="L29" s="64">
        <f t="shared" si="5"/>
        <v>0</v>
      </c>
      <c r="M29" s="66">
        <f t="shared" si="6"/>
        <v>156000</v>
      </c>
      <c r="N29" s="67">
        <f t="shared" si="7"/>
        <v>316590</v>
      </c>
      <c r="O29" s="73">
        <v>2100</v>
      </c>
      <c r="P29" s="73">
        <v>32</v>
      </c>
      <c r="Q29" s="73">
        <v>65000</v>
      </c>
    </row>
    <row r="30" spans="1:19" s="69" customFormat="1" ht="15.75" x14ac:dyDescent="0.25">
      <c r="A30" s="59" t="s">
        <v>38</v>
      </c>
      <c r="B30" s="70">
        <v>29373</v>
      </c>
      <c r="C30" s="70">
        <v>29511</v>
      </c>
      <c r="D30" s="61">
        <f t="shared" si="0"/>
        <v>138</v>
      </c>
      <c r="E30" s="62">
        <f t="shared" si="1"/>
        <v>233690</v>
      </c>
      <c r="F30" s="62">
        <f t="shared" si="2"/>
        <v>23370</v>
      </c>
      <c r="G30" s="62">
        <f t="shared" si="3"/>
        <v>257060</v>
      </c>
      <c r="H30" s="71">
        <v>402</v>
      </c>
      <c r="I30" s="71">
        <v>422</v>
      </c>
      <c r="J30" s="64">
        <f t="shared" si="8"/>
        <v>20</v>
      </c>
      <c r="K30" s="65">
        <f t="shared" si="4"/>
        <v>20</v>
      </c>
      <c r="L30" s="64">
        <f t="shared" si="5"/>
        <v>0</v>
      </c>
      <c r="M30" s="66">
        <f t="shared" si="6"/>
        <v>120000</v>
      </c>
      <c r="N30" s="67">
        <f t="shared" si="7"/>
        <v>377060</v>
      </c>
      <c r="O30" s="73">
        <v>2100</v>
      </c>
      <c r="P30" s="73">
        <v>4</v>
      </c>
      <c r="Q30" s="73"/>
    </row>
    <row r="31" spans="1:19" s="69" customFormat="1" ht="15.75" x14ac:dyDescent="0.25">
      <c r="A31" s="59" t="s">
        <v>39</v>
      </c>
      <c r="B31" s="70">
        <v>33596</v>
      </c>
      <c r="C31" s="70">
        <v>33760</v>
      </c>
      <c r="D31" s="61">
        <f t="shared" si="0"/>
        <v>164</v>
      </c>
      <c r="E31" s="62">
        <f t="shared" si="1"/>
        <v>278780</v>
      </c>
      <c r="F31" s="62">
        <f t="shared" si="2"/>
        <v>27880</v>
      </c>
      <c r="G31" s="62">
        <f t="shared" si="3"/>
        <v>306660</v>
      </c>
      <c r="H31" s="71">
        <v>441</v>
      </c>
      <c r="I31" s="71">
        <v>471</v>
      </c>
      <c r="J31" s="64">
        <f t="shared" si="8"/>
        <v>30</v>
      </c>
      <c r="K31" s="65">
        <f t="shared" si="4"/>
        <v>30</v>
      </c>
      <c r="L31" s="64">
        <f t="shared" si="5"/>
        <v>0</v>
      </c>
      <c r="M31" s="66">
        <f t="shared" si="6"/>
        <v>180000</v>
      </c>
      <c r="N31" s="67">
        <f t="shared" si="7"/>
        <v>486660</v>
      </c>
      <c r="O31" s="73">
        <v>2100</v>
      </c>
      <c r="P31" s="73">
        <v>36</v>
      </c>
      <c r="Q31" s="73">
        <v>55000</v>
      </c>
    </row>
    <row r="32" spans="1:19" s="69" customFormat="1" ht="15.75" x14ac:dyDescent="0.25">
      <c r="A32" s="59" t="s">
        <v>40</v>
      </c>
      <c r="B32" s="70">
        <v>40872</v>
      </c>
      <c r="C32" s="70">
        <v>41008</v>
      </c>
      <c r="D32" s="61">
        <f t="shared" si="0"/>
        <v>136</v>
      </c>
      <c r="E32" s="62">
        <f t="shared" si="1"/>
        <v>230220</v>
      </c>
      <c r="F32" s="62">
        <f t="shared" si="2"/>
        <v>23020</v>
      </c>
      <c r="G32" s="62">
        <f t="shared" si="3"/>
        <v>253240</v>
      </c>
      <c r="H32" s="71">
        <v>619</v>
      </c>
      <c r="I32" s="71">
        <v>646</v>
      </c>
      <c r="J32" s="64">
        <f t="shared" si="8"/>
        <v>27</v>
      </c>
      <c r="K32" s="65">
        <f t="shared" si="4"/>
        <v>27</v>
      </c>
      <c r="L32" s="64">
        <f t="shared" si="5"/>
        <v>0</v>
      </c>
      <c r="M32" s="66">
        <f t="shared" si="6"/>
        <v>162000</v>
      </c>
      <c r="N32" s="67">
        <f t="shared" si="7"/>
        <v>415240</v>
      </c>
      <c r="O32" s="73">
        <v>2100</v>
      </c>
      <c r="P32" s="73">
        <v>28</v>
      </c>
      <c r="Q32" s="73">
        <v>35000</v>
      </c>
    </row>
    <row r="33" spans="1:17" s="83" customFormat="1" ht="15.75" x14ac:dyDescent="0.25">
      <c r="A33" s="76" t="s">
        <v>41</v>
      </c>
      <c r="B33" s="77">
        <v>39894</v>
      </c>
      <c r="C33" s="77">
        <v>39894</v>
      </c>
      <c r="D33" s="78">
        <f t="shared" si="0"/>
        <v>0</v>
      </c>
      <c r="E33" s="62">
        <f t="shared" si="1"/>
        <v>0</v>
      </c>
      <c r="F33" s="79">
        <f t="shared" si="2"/>
        <v>0</v>
      </c>
      <c r="G33" s="79">
        <f t="shared" si="3"/>
        <v>0</v>
      </c>
      <c r="H33" s="72">
        <v>698</v>
      </c>
      <c r="I33" s="72">
        <v>698</v>
      </c>
      <c r="J33" s="80">
        <f t="shared" si="8"/>
        <v>0</v>
      </c>
      <c r="K33" s="81">
        <f t="shared" si="4"/>
        <v>0</v>
      </c>
      <c r="L33" s="80">
        <f t="shared" si="5"/>
        <v>0</v>
      </c>
      <c r="M33" s="73">
        <f t="shared" si="6"/>
        <v>0</v>
      </c>
      <c r="N33" s="82">
        <f t="shared" si="7"/>
        <v>0</v>
      </c>
      <c r="O33" s="73"/>
      <c r="P33" s="73"/>
      <c r="Q33" s="73"/>
    </row>
    <row r="34" spans="1:17" s="83" customFormat="1" ht="15.75" x14ac:dyDescent="0.25">
      <c r="A34" s="76" t="s">
        <v>42</v>
      </c>
      <c r="B34" s="77">
        <v>43411</v>
      </c>
      <c r="C34" s="77">
        <v>43411</v>
      </c>
      <c r="D34" s="78">
        <f t="shared" si="0"/>
        <v>0</v>
      </c>
      <c r="E34" s="62">
        <f t="shared" si="1"/>
        <v>0</v>
      </c>
      <c r="F34" s="79">
        <f t="shared" si="2"/>
        <v>0</v>
      </c>
      <c r="G34" s="79">
        <f t="shared" si="3"/>
        <v>0</v>
      </c>
      <c r="H34" s="72">
        <v>4059</v>
      </c>
      <c r="I34" s="72">
        <v>4059</v>
      </c>
      <c r="J34" s="80">
        <f t="shared" si="8"/>
        <v>0</v>
      </c>
      <c r="K34" s="81">
        <f t="shared" si="4"/>
        <v>0</v>
      </c>
      <c r="L34" s="80">
        <f t="shared" si="5"/>
        <v>0</v>
      </c>
      <c r="M34" s="73">
        <f t="shared" si="6"/>
        <v>0</v>
      </c>
      <c r="N34" s="82">
        <f t="shared" si="7"/>
        <v>0</v>
      </c>
      <c r="O34" s="73"/>
      <c r="P34" s="73"/>
      <c r="Q34" s="73"/>
    </row>
    <row r="35" spans="1:17" s="83" customFormat="1" ht="15.75" x14ac:dyDescent="0.25">
      <c r="A35" s="76" t="s">
        <v>43</v>
      </c>
      <c r="B35" s="77">
        <v>992</v>
      </c>
      <c r="C35" s="77">
        <v>992</v>
      </c>
      <c r="D35" s="78">
        <f t="shared" si="0"/>
        <v>0</v>
      </c>
      <c r="E35" s="62">
        <f t="shared" si="1"/>
        <v>0</v>
      </c>
      <c r="F35" s="79">
        <f t="shared" si="2"/>
        <v>0</v>
      </c>
      <c r="G35" s="79">
        <f t="shared" si="3"/>
        <v>0</v>
      </c>
      <c r="H35" s="72">
        <v>6901</v>
      </c>
      <c r="I35" s="72">
        <v>6901</v>
      </c>
      <c r="J35" s="80">
        <f t="shared" si="8"/>
        <v>0</v>
      </c>
      <c r="K35" s="81">
        <f t="shared" si="4"/>
        <v>0</v>
      </c>
      <c r="L35" s="80">
        <f t="shared" si="5"/>
        <v>0</v>
      </c>
      <c r="M35" s="73">
        <f t="shared" si="6"/>
        <v>0</v>
      </c>
      <c r="N35" s="82">
        <f t="shared" si="7"/>
        <v>0</v>
      </c>
      <c r="O35" s="73">
        <v>2100</v>
      </c>
      <c r="P35" s="73">
        <v>0</v>
      </c>
      <c r="Q35" s="73">
        <v>45000</v>
      </c>
    </row>
    <row r="36" spans="1:17" s="69" customFormat="1" ht="15.75" x14ac:dyDescent="0.25">
      <c r="A36" s="76" t="s">
        <v>44</v>
      </c>
      <c r="B36" s="77">
        <v>5840</v>
      </c>
      <c r="C36" s="77">
        <v>5967</v>
      </c>
      <c r="D36" s="84">
        <f t="shared" si="0"/>
        <v>127</v>
      </c>
      <c r="E36" s="62">
        <f t="shared" si="1"/>
        <v>214620</v>
      </c>
      <c r="F36" s="85">
        <f t="shared" si="2"/>
        <v>21460</v>
      </c>
      <c r="G36" s="85">
        <f t="shared" si="3"/>
        <v>236080</v>
      </c>
      <c r="H36" s="72">
        <v>2623</v>
      </c>
      <c r="I36" s="72">
        <v>2645</v>
      </c>
      <c r="J36" s="86">
        <f t="shared" si="8"/>
        <v>22</v>
      </c>
      <c r="K36" s="87">
        <f t="shared" si="4"/>
        <v>22</v>
      </c>
      <c r="L36" s="86">
        <f t="shared" si="5"/>
        <v>0</v>
      </c>
      <c r="M36" s="68">
        <f t="shared" si="6"/>
        <v>132000</v>
      </c>
      <c r="N36" s="67">
        <f t="shared" si="7"/>
        <v>368080</v>
      </c>
      <c r="O36" s="73">
        <v>2100</v>
      </c>
      <c r="P36" s="73">
        <v>59</v>
      </c>
      <c r="Q36" s="73"/>
    </row>
    <row r="37" spans="1:17" s="69" customFormat="1" ht="15.75" x14ac:dyDescent="0.25">
      <c r="A37" s="76" t="s">
        <v>45</v>
      </c>
      <c r="B37" s="77">
        <v>38864</v>
      </c>
      <c r="C37" s="77">
        <v>39006</v>
      </c>
      <c r="D37" s="84">
        <f t="shared" si="0"/>
        <v>142</v>
      </c>
      <c r="E37" s="62">
        <f t="shared" si="1"/>
        <v>240630</v>
      </c>
      <c r="F37" s="85">
        <f t="shared" si="2"/>
        <v>24060</v>
      </c>
      <c r="G37" s="85">
        <f t="shared" si="3"/>
        <v>264690</v>
      </c>
      <c r="H37" s="72">
        <v>8660</v>
      </c>
      <c r="I37" s="72">
        <v>8685</v>
      </c>
      <c r="J37" s="86">
        <f t="shared" si="8"/>
        <v>25</v>
      </c>
      <c r="K37" s="87">
        <f t="shared" si="4"/>
        <v>25</v>
      </c>
      <c r="L37" s="86">
        <f t="shared" si="5"/>
        <v>0</v>
      </c>
      <c r="M37" s="68">
        <f t="shared" si="6"/>
        <v>150000</v>
      </c>
      <c r="N37" s="67">
        <f t="shared" si="7"/>
        <v>414690</v>
      </c>
      <c r="O37" s="73">
        <v>2100</v>
      </c>
      <c r="P37" s="73">
        <v>4</v>
      </c>
      <c r="Q37" s="73">
        <v>65000</v>
      </c>
    </row>
    <row r="38" spans="1:17" s="69" customFormat="1" ht="15.75" x14ac:dyDescent="0.25">
      <c r="A38" s="76" t="s">
        <v>46</v>
      </c>
      <c r="B38" s="77">
        <v>41000</v>
      </c>
      <c r="C38" s="77">
        <v>41174</v>
      </c>
      <c r="D38" s="84">
        <f t="shared" si="0"/>
        <v>174</v>
      </c>
      <c r="E38" s="62">
        <f t="shared" si="1"/>
        <v>296120</v>
      </c>
      <c r="F38" s="85">
        <f t="shared" si="2"/>
        <v>29610</v>
      </c>
      <c r="G38" s="85">
        <f t="shared" si="3"/>
        <v>325730</v>
      </c>
      <c r="H38" s="72">
        <v>3097</v>
      </c>
      <c r="I38" s="72">
        <v>3128</v>
      </c>
      <c r="J38" s="86">
        <f t="shared" si="8"/>
        <v>31</v>
      </c>
      <c r="K38" s="87">
        <f t="shared" si="4"/>
        <v>31</v>
      </c>
      <c r="L38" s="86">
        <f t="shared" si="5"/>
        <v>0</v>
      </c>
      <c r="M38" s="68">
        <f t="shared" si="6"/>
        <v>186000</v>
      </c>
      <c r="N38" s="67">
        <f t="shared" si="7"/>
        <v>511730</v>
      </c>
      <c r="O38" s="73">
        <v>2100</v>
      </c>
      <c r="P38" s="73">
        <v>53</v>
      </c>
      <c r="Q38" s="73">
        <v>30000</v>
      </c>
    </row>
    <row r="39" spans="1:17" s="69" customFormat="1" ht="15.75" x14ac:dyDescent="0.25">
      <c r="A39" s="76" t="s">
        <v>47</v>
      </c>
      <c r="B39" s="77">
        <v>14530</v>
      </c>
      <c r="C39" s="77">
        <v>14666</v>
      </c>
      <c r="D39" s="84">
        <f t="shared" si="0"/>
        <v>136</v>
      </c>
      <c r="E39" s="62">
        <f t="shared" si="1"/>
        <v>230220</v>
      </c>
      <c r="F39" s="85">
        <f t="shared" si="2"/>
        <v>23020</v>
      </c>
      <c r="G39" s="85">
        <f t="shared" si="3"/>
        <v>253240</v>
      </c>
      <c r="H39" s="72">
        <v>5372</v>
      </c>
      <c r="I39" s="72">
        <v>5394</v>
      </c>
      <c r="J39" s="86">
        <f t="shared" si="8"/>
        <v>22</v>
      </c>
      <c r="K39" s="87">
        <f t="shared" si="4"/>
        <v>22</v>
      </c>
      <c r="L39" s="86">
        <f t="shared" si="5"/>
        <v>0</v>
      </c>
      <c r="M39" s="68">
        <f t="shared" si="6"/>
        <v>132000</v>
      </c>
      <c r="N39" s="67">
        <f t="shared" si="7"/>
        <v>385240</v>
      </c>
      <c r="O39" s="73">
        <v>2100</v>
      </c>
      <c r="P39" s="73">
        <v>11</v>
      </c>
      <c r="Q39" s="73">
        <v>25000</v>
      </c>
    </row>
    <row r="40" spans="1:17" s="69" customFormat="1" ht="15.75" x14ac:dyDescent="0.25">
      <c r="A40" s="76" t="s">
        <v>48</v>
      </c>
      <c r="B40" s="77">
        <v>6241</v>
      </c>
      <c r="C40" s="77">
        <v>6349</v>
      </c>
      <c r="D40" s="84">
        <f t="shared" si="0"/>
        <v>108</v>
      </c>
      <c r="E40" s="62">
        <f t="shared" si="1"/>
        <v>181670</v>
      </c>
      <c r="F40" s="85">
        <f t="shared" si="2"/>
        <v>18170</v>
      </c>
      <c r="G40" s="85">
        <f t="shared" si="3"/>
        <v>199840</v>
      </c>
      <c r="H40" s="72">
        <v>1341</v>
      </c>
      <c r="I40" s="72">
        <v>1372</v>
      </c>
      <c r="J40" s="86">
        <f t="shared" si="8"/>
        <v>31</v>
      </c>
      <c r="K40" s="87">
        <f t="shared" si="4"/>
        <v>31</v>
      </c>
      <c r="L40" s="86">
        <f t="shared" si="5"/>
        <v>0</v>
      </c>
      <c r="M40" s="68">
        <f t="shared" si="6"/>
        <v>186000</v>
      </c>
      <c r="N40" s="67">
        <f t="shared" si="7"/>
        <v>385840</v>
      </c>
      <c r="O40" s="73">
        <v>2100</v>
      </c>
      <c r="P40" s="73">
        <v>27</v>
      </c>
      <c r="Q40" s="73"/>
    </row>
    <row r="41" spans="1:17" s="69" customFormat="1" ht="15.75" x14ac:dyDescent="0.25">
      <c r="A41" s="76" t="s">
        <v>49</v>
      </c>
      <c r="B41" s="77">
        <v>36011</v>
      </c>
      <c r="C41" s="77">
        <v>36118</v>
      </c>
      <c r="D41" s="84">
        <f t="shared" si="0"/>
        <v>107</v>
      </c>
      <c r="E41" s="62">
        <f t="shared" si="1"/>
        <v>179940</v>
      </c>
      <c r="F41" s="85">
        <f t="shared" si="2"/>
        <v>17990</v>
      </c>
      <c r="G41" s="85">
        <f t="shared" si="3"/>
        <v>197930</v>
      </c>
      <c r="H41" s="72">
        <v>6704</v>
      </c>
      <c r="I41" s="72">
        <v>6736</v>
      </c>
      <c r="J41" s="86">
        <f t="shared" si="8"/>
        <v>32</v>
      </c>
      <c r="K41" s="87">
        <f t="shared" si="4"/>
        <v>32</v>
      </c>
      <c r="L41" s="86">
        <f t="shared" si="5"/>
        <v>0</v>
      </c>
      <c r="M41" s="68">
        <f t="shared" si="6"/>
        <v>192000</v>
      </c>
      <c r="N41" s="67">
        <f t="shared" si="7"/>
        <v>389930</v>
      </c>
      <c r="O41" s="73">
        <v>2100</v>
      </c>
      <c r="P41" s="73">
        <v>8</v>
      </c>
      <c r="Q41" s="73">
        <v>30000</v>
      </c>
    </row>
    <row r="42" spans="1:17" s="69" customFormat="1" ht="15.75" x14ac:dyDescent="0.25">
      <c r="A42" s="76" t="s">
        <v>50</v>
      </c>
      <c r="B42" s="77">
        <v>38373</v>
      </c>
      <c r="C42" s="77">
        <v>38558</v>
      </c>
      <c r="D42" s="84">
        <f t="shared" si="0"/>
        <v>185</v>
      </c>
      <c r="E42" s="62">
        <f t="shared" si="1"/>
        <v>315190</v>
      </c>
      <c r="F42" s="85">
        <f t="shared" si="2"/>
        <v>31520</v>
      </c>
      <c r="G42" s="85">
        <f t="shared" si="3"/>
        <v>346710</v>
      </c>
      <c r="H42" s="72">
        <v>3136</v>
      </c>
      <c r="I42" s="72">
        <v>3164</v>
      </c>
      <c r="J42" s="86">
        <f t="shared" si="8"/>
        <v>28</v>
      </c>
      <c r="K42" s="87">
        <f t="shared" si="4"/>
        <v>28</v>
      </c>
      <c r="L42" s="86">
        <f t="shared" si="5"/>
        <v>0</v>
      </c>
      <c r="M42" s="68">
        <f t="shared" si="6"/>
        <v>168000</v>
      </c>
      <c r="N42" s="67">
        <f t="shared" si="7"/>
        <v>514710</v>
      </c>
      <c r="O42" s="73">
        <v>2100</v>
      </c>
      <c r="P42" s="73">
        <v>8</v>
      </c>
      <c r="Q42" s="73">
        <v>35000</v>
      </c>
    </row>
    <row r="43" spans="1:17" s="69" customFormat="1" ht="15.75" x14ac:dyDescent="0.25">
      <c r="A43" s="76" t="s">
        <v>51</v>
      </c>
      <c r="B43" s="77">
        <v>34299</v>
      </c>
      <c r="C43" s="77">
        <v>34379</v>
      </c>
      <c r="D43" s="84">
        <f t="shared" si="0"/>
        <v>80</v>
      </c>
      <c r="E43" s="62">
        <f t="shared" si="1"/>
        <v>134240</v>
      </c>
      <c r="F43" s="85">
        <f t="shared" si="2"/>
        <v>13420</v>
      </c>
      <c r="G43" s="85">
        <f t="shared" si="3"/>
        <v>147660</v>
      </c>
      <c r="H43" s="72">
        <v>2316</v>
      </c>
      <c r="I43" s="72">
        <v>2333</v>
      </c>
      <c r="J43" s="86">
        <f t="shared" si="8"/>
        <v>17</v>
      </c>
      <c r="K43" s="87">
        <f t="shared" si="4"/>
        <v>17</v>
      </c>
      <c r="L43" s="86">
        <f t="shared" si="5"/>
        <v>0</v>
      </c>
      <c r="M43" s="68">
        <f t="shared" si="6"/>
        <v>102000</v>
      </c>
      <c r="N43" s="67">
        <f t="shared" si="7"/>
        <v>249660</v>
      </c>
      <c r="O43" s="73">
        <v>2100</v>
      </c>
      <c r="P43" s="73">
        <v>29</v>
      </c>
      <c r="Q43" s="73"/>
    </row>
    <row r="44" spans="1:17" s="69" customFormat="1" ht="15.75" x14ac:dyDescent="0.25">
      <c r="A44" s="76" t="s">
        <v>52</v>
      </c>
      <c r="B44" s="77">
        <v>42355</v>
      </c>
      <c r="C44" s="77">
        <v>42466</v>
      </c>
      <c r="D44" s="84">
        <f t="shared" si="0"/>
        <v>111</v>
      </c>
      <c r="E44" s="62">
        <f t="shared" si="1"/>
        <v>186870</v>
      </c>
      <c r="F44" s="85">
        <f t="shared" si="2"/>
        <v>18690</v>
      </c>
      <c r="G44" s="85">
        <f t="shared" si="3"/>
        <v>205560</v>
      </c>
      <c r="H44" s="72">
        <v>3315</v>
      </c>
      <c r="I44" s="72">
        <v>3333</v>
      </c>
      <c r="J44" s="86">
        <f t="shared" si="8"/>
        <v>18</v>
      </c>
      <c r="K44" s="87">
        <f t="shared" si="4"/>
        <v>18</v>
      </c>
      <c r="L44" s="86">
        <f t="shared" si="5"/>
        <v>0</v>
      </c>
      <c r="M44" s="68">
        <f t="shared" si="6"/>
        <v>108000</v>
      </c>
      <c r="N44" s="67">
        <f t="shared" si="7"/>
        <v>313560</v>
      </c>
      <c r="O44" s="73">
        <v>2100</v>
      </c>
      <c r="P44" s="73">
        <v>22</v>
      </c>
      <c r="Q44" s="73"/>
    </row>
    <row r="45" spans="1:17" s="69" customFormat="1" ht="15.75" x14ac:dyDescent="0.25">
      <c r="A45" s="76" t="s">
        <v>53</v>
      </c>
      <c r="B45" s="77">
        <v>37027</v>
      </c>
      <c r="C45" s="77">
        <v>37205</v>
      </c>
      <c r="D45" s="84">
        <f t="shared" si="0"/>
        <v>178</v>
      </c>
      <c r="E45" s="62">
        <f t="shared" si="1"/>
        <v>303050</v>
      </c>
      <c r="F45" s="85">
        <f t="shared" si="2"/>
        <v>30310</v>
      </c>
      <c r="G45" s="85">
        <f t="shared" si="3"/>
        <v>333360</v>
      </c>
      <c r="H45" s="72">
        <v>774</v>
      </c>
      <c r="I45" s="72">
        <v>795</v>
      </c>
      <c r="J45" s="86">
        <f t="shared" si="8"/>
        <v>21</v>
      </c>
      <c r="K45" s="87">
        <f t="shared" si="4"/>
        <v>21</v>
      </c>
      <c r="L45" s="86">
        <f t="shared" si="5"/>
        <v>0</v>
      </c>
      <c r="M45" s="68">
        <f t="shared" si="6"/>
        <v>126000</v>
      </c>
      <c r="N45" s="67">
        <f t="shared" si="7"/>
        <v>459360</v>
      </c>
      <c r="O45" s="73">
        <v>2100</v>
      </c>
      <c r="P45" s="73">
        <v>15</v>
      </c>
      <c r="Q45" s="73"/>
    </row>
    <row r="46" spans="1:17" s="69" customFormat="1" ht="15.75" x14ac:dyDescent="0.25">
      <c r="A46" s="76" t="s">
        <v>54</v>
      </c>
      <c r="B46" s="77">
        <v>38045</v>
      </c>
      <c r="C46" s="77">
        <v>38180</v>
      </c>
      <c r="D46" s="84">
        <f t="shared" si="0"/>
        <v>135</v>
      </c>
      <c r="E46" s="62">
        <f t="shared" si="1"/>
        <v>228490</v>
      </c>
      <c r="F46" s="85">
        <f t="shared" si="2"/>
        <v>22850</v>
      </c>
      <c r="G46" s="85">
        <f t="shared" si="3"/>
        <v>251340</v>
      </c>
      <c r="H46" s="72">
        <v>2474</v>
      </c>
      <c r="I46" s="72">
        <v>2505</v>
      </c>
      <c r="J46" s="86">
        <f t="shared" si="8"/>
        <v>31</v>
      </c>
      <c r="K46" s="87">
        <f t="shared" si="4"/>
        <v>31</v>
      </c>
      <c r="L46" s="86">
        <f t="shared" si="5"/>
        <v>0</v>
      </c>
      <c r="M46" s="68">
        <f t="shared" si="6"/>
        <v>186000</v>
      </c>
      <c r="N46" s="67">
        <f t="shared" si="7"/>
        <v>437340</v>
      </c>
      <c r="O46" s="73">
        <v>2100</v>
      </c>
      <c r="P46" s="73">
        <v>8</v>
      </c>
      <c r="Q46" s="73">
        <v>10000</v>
      </c>
    </row>
    <row r="47" spans="1:17" s="69" customFormat="1" ht="15.75" x14ac:dyDescent="0.25">
      <c r="A47" s="76" t="s">
        <v>55</v>
      </c>
      <c r="B47" s="77">
        <v>38671</v>
      </c>
      <c r="C47" s="77">
        <v>38764</v>
      </c>
      <c r="D47" s="84">
        <f t="shared" si="0"/>
        <v>93</v>
      </c>
      <c r="E47" s="62">
        <f t="shared" si="1"/>
        <v>156050</v>
      </c>
      <c r="F47" s="85">
        <f t="shared" si="2"/>
        <v>15610</v>
      </c>
      <c r="G47" s="85">
        <f>E47+F47</f>
        <v>171660</v>
      </c>
      <c r="H47" s="72">
        <v>2191</v>
      </c>
      <c r="I47" s="72">
        <v>2210</v>
      </c>
      <c r="J47" s="86">
        <f t="shared" si="8"/>
        <v>19</v>
      </c>
      <c r="K47" s="87">
        <f t="shared" si="4"/>
        <v>19</v>
      </c>
      <c r="L47" s="86">
        <f t="shared" si="5"/>
        <v>0</v>
      </c>
      <c r="M47" s="68">
        <f t="shared" si="6"/>
        <v>114000</v>
      </c>
      <c r="N47" s="67">
        <f>ROUND(E47+F47+M47,-1)</f>
        <v>285660</v>
      </c>
      <c r="O47" s="73">
        <v>2100</v>
      </c>
      <c r="P47" s="73">
        <v>12</v>
      </c>
      <c r="Q47" s="73">
        <v>10000</v>
      </c>
    </row>
    <row r="48" spans="1:17" s="69" customFormat="1" ht="15.75" x14ac:dyDescent="0.25">
      <c r="A48" s="76" t="s">
        <v>56</v>
      </c>
      <c r="B48" s="77">
        <v>38718</v>
      </c>
      <c r="C48" s="77">
        <v>38847</v>
      </c>
      <c r="D48" s="84">
        <f t="shared" si="0"/>
        <v>129</v>
      </c>
      <c r="E48" s="62">
        <f t="shared" si="1"/>
        <v>218090</v>
      </c>
      <c r="F48" s="85">
        <f t="shared" si="2"/>
        <v>21810</v>
      </c>
      <c r="G48" s="85">
        <f t="shared" si="3"/>
        <v>239900</v>
      </c>
      <c r="H48" s="72">
        <v>1146</v>
      </c>
      <c r="I48" s="72">
        <v>1174</v>
      </c>
      <c r="J48" s="86">
        <f t="shared" si="8"/>
        <v>28</v>
      </c>
      <c r="K48" s="87">
        <f t="shared" si="4"/>
        <v>28</v>
      </c>
      <c r="L48" s="86">
        <f t="shared" si="5"/>
        <v>0</v>
      </c>
      <c r="M48" s="68">
        <f t="shared" si="6"/>
        <v>168000</v>
      </c>
      <c r="N48" s="67">
        <f t="shared" si="7"/>
        <v>407900</v>
      </c>
      <c r="O48" s="73">
        <v>2100</v>
      </c>
      <c r="P48" s="73">
        <v>8</v>
      </c>
      <c r="Q48" s="73">
        <v>15000</v>
      </c>
    </row>
    <row r="49" spans="1:19" s="69" customFormat="1" ht="15.75" x14ac:dyDescent="0.25">
      <c r="A49" s="76" t="s">
        <v>57</v>
      </c>
      <c r="B49" s="77">
        <v>37843</v>
      </c>
      <c r="C49" s="77">
        <v>37957</v>
      </c>
      <c r="D49" s="84">
        <f t="shared" si="0"/>
        <v>114</v>
      </c>
      <c r="E49" s="62">
        <f t="shared" si="1"/>
        <v>192080</v>
      </c>
      <c r="F49" s="85">
        <f t="shared" si="2"/>
        <v>19210</v>
      </c>
      <c r="G49" s="85">
        <f t="shared" si="3"/>
        <v>211290</v>
      </c>
      <c r="H49" s="72">
        <v>4608</v>
      </c>
      <c r="I49" s="72">
        <v>4639</v>
      </c>
      <c r="J49" s="86">
        <f t="shared" si="8"/>
        <v>31</v>
      </c>
      <c r="K49" s="87">
        <f t="shared" si="4"/>
        <v>31</v>
      </c>
      <c r="L49" s="86">
        <f t="shared" si="5"/>
        <v>0</v>
      </c>
      <c r="M49" s="68">
        <f t="shared" si="6"/>
        <v>186000</v>
      </c>
      <c r="N49" s="67">
        <f t="shared" si="7"/>
        <v>397290</v>
      </c>
      <c r="O49" s="73">
        <v>2100</v>
      </c>
      <c r="P49" s="73">
        <v>3</v>
      </c>
      <c r="Q49" s="73">
        <v>20000</v>
      </c>
    </row>
    <row r="50" spans="1:19" s="69" customFormat="1" ht="15.75" x14ac:dyDescent="0.25">
      <c r="A50" s="76" t="s">
        <v>58</v>
      </c>
      <c r="B50" s="77">
        <v>9028</v>
      </c>
      <c r="C50" s="77">
        <v>9150</v>
      </c>
      <c r="D50" s="84">
        <f t="shared" si="0"/>
        <v>122</v>
      </c>
      <c r="E50" s="62">
        <f t="shared" si="1"/>
        <v>205950</v>
      </c>
      <c r="F50" s="85">
        <f t="shared" si="2"/>
        <v>20600</v>
      </c>
      <c r="G50" s="85">
        <f t="shared" si="3"/>
        <v>226550</v>
      </c>
      <c r="H50" s="72">
        <v>753</v>
      </c>
      <c r="I50" s="72">
        <v>778</v>
      </c>
      <c r="J50" s="86">
        <f t="shared" si="8"/>
        <v>25</v>
      </c>
      <c r="K50" s="87">
        <f t="shared" si="4"/>
        <v>25</v>
      </c>
      <c r="L50" s="86">
        <f t="shared" si="5"/>
        <v>0</v>
      </c>
      <c r="M50" s="68">
        <f t="shared" si="6"/>
        <v>150000</v>
      </c>
      <c r="N50" s="67">
        <f t="shared" si="7"/>
        <v>376550</v>
      </c>
      <c r="O50" s="73">
        <v>2100</v>
      </c>
      <c r="P50" s="73">
        <v>0</v>
      </c>
      <c r="Q50" s="73">
        <v>40000</v>
      </c>
    </row>
    <row r="51" spans="1:19" s="89" customFormat="1" ht="15.75" x14ac:dyDescent="0.25">
      <c r="A51" s="76" t="s">
        <v>59</v>
      </c>
      <c r="B51" s="77">
        <v>34905</v>
      </c>
      <c r="C51" s="77">
        <v>35027</v>
      </c>
      <c r="D51" s="84">
        <f t="shared" si="0"/>
        <v>122</v>
      </c>
      <c r="E51" s="62">
        <f t="shared" si="1"/>
        <v>205950</v>
      </c>
      <c r="F51" s="85">
        <f t="shared" si="2"/>
        <v>20600</v>
      </c>
      <c r="G51" s="85">
        <f t="shared" si="3"/>
        <v>226550</v>
      </c>
      <c r="H51" s="72">
        <v>152</v>
      </c>
      <c r="I51" s="72">
        <v>167</v>
      </c>
      <c r="J51" s="86">
        <f t="shared" si="8"/>
        <v>15</v>
      </c>
      <c r="K51" s="87">
        <f t="shared" si="4"/>
        <v>15</v>
      </c>
      <c r="L51" s="86">
        <f t="shared" si="5"/>
        <v>0</v>
      </c>
      <c r="M51" s="68">
        <f t="shared" si="6"/>
        <v>90000</v>
      </c>
      <c r="N51" s="88">
        <f t="shared" si="7"/>
        <v>316550</v>
      </c>
      <c r="O51" s="73">
        <v>2100</v>
      </c>
      <c r="P51" s="73">
        <v>16</v>
      </c>
      <c r="Q51" s="73">
        <v>15000</v>
      </c>
    </row>
    <row r="52" spans="1:19" s="69" customFormat="1" ht="15.75" x14ac:dyDescent="0.25">
      <c r="A52" s="76" t="s">
        <v>60</v>
      </c>
      <c r="B52" s="77">
        <v>6167</v>
      </c>
      <c r="C52" s="77">
        <v>6308</v>
      </c>
      <c r="D52" s="84">
        <f t="shared" si="0"/>
        <v>141</v>
      </c>
      <c r="E52" s="62">
        <f t="shared" si="1"/>
        <v>238890</v>
      </c>
      <c r="F52" s="85">
        <f t="shared" si="2"/>
        <v>23890</v>
      </c>
      <c r="G52" s="85">
        <f t="shared" si="3"/>
        <v>262780</v>
      </c>
      <c r="H52" s="72">
        <v>1124</v>
      </c>
      <c r="I52" s="72">
        <v>1155</v>
      </c>
      <c r="J52" s="86">
        <f t="shared" si="8"/>
        <v>31</v>
      </c>
      <c r="K52" s="87">
        <f t="shared" si="4"/>
        <v>31</v>
      </c>
      <c r="L52" s="86">
        <f t="shared" si="5"/>
        <v>0</v>
      </c>
      <c r="M52" s="68">
        <f t="shared" si="6"/>
        <v>186000</v>
      </c>
      <c r="N52" s="67">
        <f t="shared" si="7"/>
        <v>448780</v>
      </c>
      <c r="O52" s="73">
        <v>2100</v>
      </c>
      <c r="P52" s="73">
        <v>36</v>
      </c>
      <c r="Q52" s="73"/>
    </row>
    <row r="53" spans="1:19" s="83" customFormat="1" ht="15.75" x14ac:dyDescent="0.25">
      <c r="A53" s="76" t="s">
        <v>61</v>
      </c>
      <c r="B53" s="77">
        <v>35277</v>
      </c>
      <c r="C53" s="77">
        <v>35396</v>
      </c>
      <c r="D53" s="84">
        <f t="shared" si="0"/>
        <v>119</v>
      </c>
      <c r="E53" s="62">
        <f t="shared" si="1"/>
        <v>200750</v>
      </c>
      <c r="F53" s="85">
        <f t="shared" si="2"/>
        <v>20080</v>
      </c>
      <c r="G53" s="85">
        <f t="shared" si="3"/>
        <v>220830</v>
      </c>
      <c r="H53" s="72">
        <v>3800</v>
      </c>
      <c r="I53" s="72">
        <v>3829</v>
      </c>
      <c r="J53" s="86">
        <f t="shared" si="8"/>
        <v>29</v>
      </c>
      <c r="K53" s="81">
        <f t="shared" si="4"/>
        <v>29</v>
      </c>
      <c r="L53" s="80">
        <f t="shared" si="5"/>
        <v>0</v>
      </c>
      <c r="M53" s="68">
        <f t="shared" si="6"/>
        <v>174000</v>
      </c>
      <c r="N53" s="67">
        <f t="shared" si="7"/>
        <v>394830</v>
      </c>
      <c r="O53" s="73">
        <v>2100</v>
      </c>
      <c r="P53" s="73">
        <v>27</v>
      </c>
      <c r="Q53" s="73">
        <v>45000</v>
      </c>
      <c r="R53" s="90"/>
    </row>
    <row r="54" spans="1:19" s="91" customFormat="1" ht="15.75" x14ac:dyDescent="0.25">
      <c r="A54" s="76" t="s">
        <v>62</v>
      </c>
      <c r="B54" s="77">
        <v>36425</v>
      </c>
      <c r="C54" s="77">
        <v>36545</v>
      </c>
      <c r="D54" s="84">
        <f t="shared" si="0"/>
        <v>120</v>
      </c>
      <c r="E54" s="85">
        <f t="shared" si="1"/>
        <v>202480</v>
      </c>
      <c r="F54" s="85">
        <f t="shared" si="2"/>
        <v>20250</v>
      </c>
      <c r="G54" s="85">
        <f t="shared" si="3"/>
        <v>222730</v>
      </c>
      <c r="H54" s="72">
        <v>984</v>
      </c>
      <c r="I54" s="72">
        <v>1019</v>
      </c>
      <c r="J54" s="86">
        <f t="shared" si="8"/>
        <v>35</v>
      </c>
      <c r="K54" s="81">
        <f t="shared" si="4"/>
        <v>32</v>
      </c>
      <c r="L54" s="80">
        <f t="shared" si="5"/>
        <v>3</v>
      </c>
      <c r="M54" s="68">
        <f t="shared" si="6"/>
        <v>231000</v>
      </c>
      <c r="N54" s="88">
        <f t="shared" si="7"/>
        <v>453730</v>
      </c>
      <c r="O54" s="73">
        <v>2100</v>
      </c>
      <c r="P54" s="73">
        <v>6</v>
      </c>
      <c r="Q54" s="73">
        <v>20000</v>
      </c>
    </row>
    <row r="55" spans="1:19" s="91" customFormat="1" ht="15.75" x14ac:dyDescent="0.25">
      <c r="A55" s="76" t="s">
        <v>63</v>
      </c>
      <c r="B55" s="77">
        <v>35771</v>
      </c>
      <c r="C55" s="77">
        <v>35999</v>
      </c>
      <c r="D55" s="78">
        <f t="shared" si="0"/>
        <v>228</v>
      </c>
      <c r="E55" s="85">
        <f t="shared" si="1"/>
        <v>397590</v>
      </c>
      <c r="F55" s="79">
        <f t="shared" si="2"/>
        <v>39760</v>
      </c>
      <c r="G55" s="79">
        <f t="shared" si="3"/>
        <v>437350</v>
      </c>
      <c r="H55" s="72">
        <v>1327</v>
      </c>
      <c r="I55" s="72">
        <v>1382</v>
      </c>
      <c r="J55" s="80">
        <f t="shared" si="8"/>
        <v>55</v>
      </c>
      <c r="K55" s="81">
        <f t="shared" si="4"/>
        <v>32</v>
      </c>
      <c r="L55" s="80">
        <f t="shared" si="5"/>
        <v>23</v>
      </c>
      <c r="M55" s="73">
        <f t="shared" si="6"/>
        <v>491000</v>
      </c>
      <c r="N55" s="73">
        <f t="shared" si="7"/>
        <v>928350</v>
      </c>
      <c r="O55" s="73">
        <v>2100</v>
      </c>
      <c r="P55" s="73">
        <v>29</v>
      </c>
      <c r="Q55" s="73">
        <v>25000</v>
      </c>
    </row>
    <row r="56" spans="1:19" s="69" customFormat="1" ht="15.75" x14ac:dyDescent="0.25">
      <c r="A56" s="76" t="s">
        <v>64</v>
      </c>
      <c r="B56" s="77">
        <v>38397</v>
      </c>
      <c r="C56" s="77">
        <v>38553</v>
      </c>
      <c r="D56" s="84">
        <f t="shared" si="0"/>
        <v>156</v>
      </c>
      <c r="E56" s="62">
        <f t="shared" si="1"/>
        <v>264900</v>
      </c>
      <c r="F56" s="85">
        <f t="shared" si="2"/>
        <v>26490</v>
      </c>
      <c r="G56" s="85">
        <f t="shared" si="3"/>
        <v>291390</v>
      </c>
      <c r="H56" s="72">
        <v>304</v>
      </c>
      <c r="I56" s="72">
        <v>328</v>
      </c>
      <c r="J56" s="86">
        <f t="shared" si="8"/>
        <v>24</v>
      </c>
      <c r="K56" s="87">
        <f t="shared" si="4"/>
        <v>24</v>
      </c>
      <c r="L56" s="86">
        <f t="shared" si="5"/>
        <v>0</v>
      </c>
      <c r="M56" s="68">
        <f t="shared" si="6"/>
        <v>144000</v>
      </c>
      <c r="N56" s="67">
        <f t="shared" si="7"/>
        <v>435390</v>
      </c>
      <c r="O56" s="73">
        <v>2100</v>
      </c>
      <c r="P56" s="73">
        <v>29</v>
      </c>
      <c r="Q56" s="73">
        <v>10000</v>
      </c>
      <c r="S56" s="92"/>
    </row>
    <row r="57" spans="1:19" s="69" customFormat="1" ht="15.75" x14ac:dyDescent="0.25">
      <c r="A57" s="76" t="s">
        <v>65</v>
      </c>
      <c r="B57" s="77">
        <v>37050</v>
      </c>
      <c r="C57" s="77">
        <v>37236</v>
      </c>
      <c r="D57" s="84">
        <f t="shared" si="0"/>
        <v>186</v>
      </c>
      <c r="E57" s="62">
        <f t="shared" si="1"/>
        <v>316920</v>
      </c>
      <c r="F57" s="85">
        <f t="shared" si="2"/>
        <v>31690</v>
      </c>
      <c r="G57" s="85">
        <f t="shared" si="3"/>
        <v>348610</v>
      </c>
      <c r="H57" s="72">
        <v>1028</v>
      </c>
      <c r="I57" s="72">
        <v>1047</v>
      </c>
      <c r="J57" s="86">
        <f t="shared" si="8"/>
        <v>19</v>
      </c>
      <c r="K57" s="87">
        <f t="shared" si="4"/>
        <v>19</v>
      </c>
      <c r="L57" s="86">
        <f t="shared" si="5"/>
        <v>0</v>
      </c>
      <c r="M57" s="68">
        <f t="shared" si="6"/>
        <v>114000</v>
      </c>
      <c r="N57" s="67">
        <f t="shared" si="7"/>
        <v>462610</v>
      </c>
      <c r="O57" s="73">
        <v>2100</v>
      </c>
      <c r="P57" s="73">
        <v>30</v>
      </c>
      <c r="Q57" s="73">
        <v>35000</v>
      </c>
    </row>
    <row r="58" spans="1:19" s="69" customFormat="1" ht="15.75" x14ac:dyDescent="0.25">
      <c r="A58" s="76" t="s">
        <v>66</v>
      </c>
      <c r="B58" s="77">
        <v>38640</v>
      </c>
      <c r="C58" s="77">
        <v>38782</v>
      </c>
      <c r="D58" s="84">
        <f t="shared" si="0"/>
        <v>142</v>
      </c>
      <c r="E58" s="62">
        <f t="shared" si="1"/>
        <v>240630</v>
      </c>
      <c r="F58" s="85">
        <f t="shared" si="2"/>
        <v>24060</v>
      </c>
      <c r="G58" s="85">
        <f t="shared" si="3"/>
        <v>264690</v>
      </c>
      <c r="H58" s="72">
        <v>4501</v>
      </c>
      <c r="I58" s="72">
        <v>4531</v>
      </c>
      <c r="J58" s="86">
        <f t="shared" si="8"/>
        <v>30</v>
      </c>
      <c r="K58" s="87">
        <f t="shared" si="4"/>
        <v>30</v>
      </c>
      <c r="L58" s="86">
        <f t="shared" si="5"/>
        <v>0</v>
      </c>
      <c r="M58" s="68">
        <f t="shared" si="6"/>
        <v>180000</v>
      </c>
      <c r="N58" s="67">
        <f t="shared" si="7"/>
        <v>444690</v>
      </c>
      <c r="O58" s="73">
        <v>2100</v>
      </c>
      <c r="P58" s="73">
        <v>31</v>
      </c>
      <c r="Q58" s="73"/>
    </row>
    <row r="59" spans="1:19" s="69" customFormat="1" ht="15.75" x14ac:dyDescent="0.25">
      <c r="A59" s="76" t="s">
        <v>67</v>
      </c>
      <c r="B59" s="77">
        <v>30821</v>
      </c>
      <c r="C59" s="77">
        <v>30994</v>
      </c>
      <c r="D59" s="84">
        <f t="shared" si="0"/>
        <v>173</v>
      </c>
      <c r="E59" s="62">
        <f t="shared" si="1"/>
        <v>294380</v>
      </c>
      <c r="F59" s="85">
        <f t="shared" si="2"/>
        <v>29440</v>
      </c>
      <c r="G59" s="85">
        <f t="shared" si="3"/>
        <v>323820</v>
      </c>
      <c r="H59" s="72">
        <v>3048</v>
      </c>
      <c r="I59" s="72">
        <v>3075</v>
      </c>
      <c r="J59" s="86">
        <f t="shared" si="8"/>
        <v>27</v>
      </c>
      <c r="K59" s="87">
        <f t="shared" si="4"/>
        <v>27</v>
      </c>
      <c r="L59" s="86">
        <f t="shared" si="5"/>
        <v>0</v>
      </c>
      <c r="M59" s="68">
        <f t="shared" si="6"/>
        <v>162000</v>
      </c>
      <c r="N59" s="67">
        <f t="shared" si="7"/>
        <v>485820</v>
      </c>
      <c r="O59" s="73">
        <v>2100</v>
      </c>
      <c r="P59" s="73">
        <v>29</v>
      </c>
      <c r="Q59" s="73">
        <v>15000</v>
      </c>
    </row>
    <row r="60" spans="1:19" s="69" customFormat="1" ht="15.75" x14ac:dyDescent="0.25">
      <c r="A60" s="76" t="s">
        <v>68</v>
      </c>
      <c r="B60" s="77">
        <v>12942</v>
      </c>
      <c r="C60" s="77">
        <v>13065</v>
      </c>
      <c r="D60" s="84">
        <f t="shared" si="0"/>
        <v>123</v>
      </c>
      <c r="E60" s="62">
        <f t="shared" si="1"/>
        <v>207680</v>
      </c>
      <c r="F60" s="85">
        <f t="shared" si="2"/>
        <v>20770</v>
      </c>
      <c r="G60" s="85">
        <f t="shared" si="3"/>
        <v>228450</v>
      </c>
      <c r="H60" s="72">
        <v>356</v>
      </c>
      <c r="I60" s="72">
        <v>382</v>
      </c>
      <c r="J60" s="86">
        <f t="shared" si="8"/>
        <v>26</v>
      </c>
      <c r="K60" s="87">
        <f t="shared" si="4"/>
        <v>26</v>
      </c>
      <c r="L60" s="86">
        <f t="shared" si="5"/>
        <v>0</v>
      </c>
      <c r="M60" s="68">
        <f t="shared" si="6"/>
        <v>156000</v>
      </c>
      <c r="N60" s="67">
        <f t="shared" si="7"/>
        <v>384450</v>
      </c>
      <c r="O60" s="81">
        <v>2100</v>
      </c>
      <c r="P60" s="81">
        <v>5</v>
      </c>
      <c r="Q60" s="81">
        <v>10000</v>
      </c>
    </row>
    <row r="61" spans="1:19" s="69" customFormat="1" ht="15.75" x14ac:dyDescent="0.25">
      <c r="A61" s="76" t="s">
        <v>69</v>
      </c>
      <c r="B61" s="77">
        <v>38575</v>
      </c>
      <c r="C61" s="77">
        <v>38708</v>
      </c>
      <c r="D61" s="84">
        <f t="shared" si="0"/>
        <v>133</v>
      </c>
      <c r="E61" s="62">
        <f t="shared" si="1"/>
        <v>225020</v>
      </c>
      <c r="F61" s="85">
        <f t="shared" si="2"/>
        <v>22500</v>
      </c>
      <c r="G61" s="85">
        <f t="shared" si="3"/>
        <v>247520</v>
      </c>
      <c r="H61" s="72">
        <v>1371</v>
      </c>
      <c r="I61" s="72">
        <v>16</v>
      </c>
      <c r="J61" s="86">
        <v>16</v>
      </c>
      <c r="K61" s="87">
        <f t="shared" si="4"/>
        <v>16</v>
      </c>
      <c r="L61" s="86">
        <f t="shared" si="5"/>
        <v>0</v>
      </c>
      <c r="M61" s="68">
        <f t="shared" si="6"/>
        <v>96000</v>
      </c>
      <c r="N61" s="67">
        <f t="shared" si="7"/>
        <v>343520</v>
      </c>
      <c r="O61" s="73">
        <v>2100</v>
      </c>
      <c r="P61" s="73">
        <v>8</v>
      </c>
      <c r="Q61" s="73">
        <v>10000</v>
      </c>
    </row>
    <row r="62" spans="1:19" s="69" customFormat="1" ht="15.75" x14ac:dyDescent="0.25">
      <c r="A62" s="76" t="s">
        <v>70</v>
      </c>
      <c r="B62" s="77">
        <v>45239</v>
      </c>
      <c r="C62" s="77">
        <v>45359</v>
      </c>
      <c r="D62" s="84">
        <f t="shared" si="0"/>
        <v>120</v>
      </c>
      <c r="E62" s="62">
        <f t="shared" si="1"/>
        <v>202480</v>
      </c>
      <c r="F62" s="85">
        <f t="shared" si="2"/>
        <v>20250</v>
      </c>
      <c r="G62" s="85">
        <f t="shared" si="3"/>
        <v>222730</v>
      </c>
      <c r="H62" s="72">
        <v>328</v>
      </c>
      <c r="I62" s="72">
        <v>355</v>
      </c>
      <c r="J62" s="86">
        <f t="shared" si="8"/>
        <v>27</v>
      </c>
      <c r="K62" s="87">
        <f t="shared" si="4"/>
        <v>27</v>
      </c>
      <c r="L62" s="86">
        <f t="shared" si="5"/>
        <v>0</v>
      </c>
      <c r="M62" s="68">
        <f t="shared" si="6"/>
        <v>162000</v>
      </c>
      <c r="N62" s="67">
        <f t="shared" si="7"/>
        <v>384730</v>
      </c>
      <c r="O62" s="73">
        <v>2100</v>
      </c>
      <c r="P62" s="73">
        <v>22</v>
      </c>
      <c r="Q62" s="73">
        <v>30000</v>
      </c>
    </row>
    <row r="63" spans="1:19" s="69" customFormat="1" ht="15.75" x14ac:dyDescent="0.25">
      <c r="A63" s="76" t="s">
        <v>71</v>
      </c>
      <c r="B63" s="77">
        <v>41347</v>
      </c>
      <c r="C63" s="77">
        <v>41481</v>
      </c>
      <c r="D63" s="84">
        <f t="shared" si="0"/>
        <v>134</v>
      </c>
      <c r="E63" s="62">
        <f t="shared" si="1"/>
        <v>226760</v>
      </c>
      <c r="F63" s="85">
        <f t="shared" si="2"/>
        <v>22680</v>
      </c>
      <c r="G63" s="85">
        <f t="shared" si="3"/>
        <v>249440</v>
      </c>
      <c r="H63" s="72">
        <v>1982</v>
      </c>
      <c r="I63" s="72">
        <v>2004</v>
      </c>
      <c r="J63" s="86">
        <f t="shared" si="8"/>
        <v>22</v>
      </c>
      <c r="K63" s="87">
        <f t="shared" si="4"/>
        <v>22</v>
      </c>
      <c r="L63" s="86">
        <f t="shared" si="5"/>
        <v>0</v>
      </c>
      <c r="M63" s="68">
        <f t="shared" si="6"/>
        <v>132000</v>
      </c>
      <c r="N63" s="67">
        <f t="shared" si="7"/>
        <v>381440</v>
      </c>
      <c r="O63" s="73">
        <v>2100</v>
      </c>
      <c r="P63" s="73">
        <v>37</v>
      </c>
      <c r="Q63" s="73">
        <v>40000</v>
      </c>
    </row>
    <row r="64" spans="1:19" s="69" customFormat="1" ht="15.75" x14ac:dyDescent="0.25">
      <c r="A64" s="76" t="s">
        <v>72</v>
      </c>
      <c r="B64" s="77">
        <v>34490</v>
      </c>
      <c r="C64" s="77">
        <v>34593</v>
      </c>
      <c r="D64" s="84">
        <f t="shared" si="0"/>
        <v>103</v>
      </c>
      <c r="E64" s="62">
        <f t="shared" si="1"/>
        <v>173000</v>
      </c>
      <c r="F64" s="85">
        <f t="shared" si="2"/>
        <v>17300</v>
      </c>
      <c r="G64" s="85">
        <f t="shared" si="3"/>
        <v>190300</v>
      </c>
      <c r="H64" s="72">
        <v>244</v>
      </c>
      <c r="I64" s="72">
        <v>272</v>
      </c>
      <c r="J64" s="86">
        <f t="shared" si="8"/>
        <v>28</v>
      </c>
      <c r="K64" s="87">
        <f t="shared" si="4"/>
        <v>28</v>
      </c>
      <c r="L64" s="86">
        <f t="shared" si="5"/>
        <v>0</v>
      </c>
      <c r="M64" s="68">
        <f t="shared" si="6"/>
        <v>168000</v>
      </c>
      <c r="N64" s="67">
        <f t="shared" si="7"/>
        <v>358300</v>
      </c>
      <c r="O64" s="73">
        <v>2100</v>
      </c>
      <c r="P64" s="73">
        <v>40</v>
      </c>
      <c r="Q64" s="73">
        <v>10000</v>
      </c>
    </row>
    <row r="65" spans="1:19" s="69" customFormat="1" ht="15.75" x14ac:dyDescent="0.25">
      <c r="A65" s="76" t="s">
        <v>73</v>
      </c>
      <c r="B65" s="77">
        <v>37070</v>
      </c>
      <c r="C65" s="77">
        <v>37201</v>
      </c>
      <c r="D65" s="84">
        <f t="shared" si="0"/>
        <v>131</v>
      </c>
      <c r="E65" s="62">
        <f t="shared" si="1"/>
        <v>221550</v>
      </c>
      <c r="F65" s="85">
        <f t="shared" si="2"/>
        <v>22160</v>
      </c>
      <c r="G65" s="85">
        <f t="shared" si="3"/>
        <v>243710</v>
      </c>
      <c r="H65" s="72">
        <v>572</v>
      </c>
      <c r="I65" s="72">
        <v>587</v>
      </c>
      <c r="J65" s="86">
        <f t="shared" si="8"/>
        <v>15</v>
      </c>
      <c r="K65" s="87">
        <f t="shared" si="4"/>
        <v>15</v>
      </c>
      <c r="L65" s="86">
        <f t="shared" si="5"/>
        <v>0</v>
      </c>
      <c r="M65" s="68">
        <f t="shared" si="6"/>
        <v>90000</v>
      </c>
      <c r="N65" s="67">
        <f t="shared" si="7"/>
        <v>333710</v>
      </c>
      <c r="O65" s="73">
        <v>2100</v>
      </c>
      <c r="P65" s="73">
        <v>65</v>
      </c>
      <c r="Q65" s="73">
        <v>45000</v>
      </c>
    </row>
    <row r="66" spans="1:19" s="69" customFormat="1" ht="15.75" x14ac:dyDescent="0.25">
      <c r="A66" s="76" t="s">
        <v>74</v>
      </c>
      <c r="B66" s="77">
        <v>40281</v>
      </c>
      <c r="C66" s="77">
        <v>40387</v>
      </c>
      <c r="D66" s="84">
        <f t="shared" si="0"/>
        <v>106</v>
      </c>
      <c r="E66" s="62">
        <f t="shared" si="1"/>
        <v>178200</v>
      </c>
      <c r="F66" s="85">
        <f t="shared" si="2"/>
        <v>17820</v>
      </c>
      <c r="G66" s="85">
        <f t="shared" si="3"/>
        <v>196020</v>
      </c>
      <c r="H66" s="72">
        <v>111</v>
      </c>
      <c r="I66" s="72">
        <v>112</v>
      </c>
      <c r="J66" s="86">
        <f t="shared" si="8"/>
        <v>1</v>
      </c>
      <c r="K66" s="87">
        <f t="shared" si="4"/>
        <v>1</v>
      </c>
      <c r="L66" s="86">
        <f t="shared" si="5"/>
        <v>0</v>
      </c>
      <c r="M66" s="68">
        <f t="shared" si="6"/>
        <v>6000</v>
      </c>
      <c r="N66" s="67">
        <f t="shared" si="7"/>
        <v>202020</v>
      </c>
      <c r="O66" s="73">
        <v>2100</v>
      </c>
      <c r="P66" s="73">
        <v>54</v>
      </c>
      <c r="Q66" s="73">
        <v>15000</v>
      </c>
      <c r="S66" s="92"/>
    </row>
    <row r="67" spans="1:19" s="69" customFormat="1" ht="15.75" x14ac:dyDescent="0.25">
      <c r="A67" s="76" t="s">
        <v>75</v>
      </c>
      <c r="B67" s="77">
        <v>41309</v>
      </c>
      <c r="C67" s="77">
        <v>41429</v>
      </c>
      <c r="D67" s="84">
        <f t="shared" si="0"/>
        <v>120</v>
      </c>
      <c r="E67" s="62">
        <f t="shared" si="1"/>
        <v>202480</v>
      </c>
      <c r="F67" s="85">
        <f t="shared" si="2"/>
        <v>20250</v>
      </c>
      <c r="G67" s="85">
        <f t="shared" si="3"/>
        <v>222730</v>
      </c>
      <c r="H67" s="72">
        <v>1900</v>
      </c>
      <c r="I67" s="72">
        <v>1920</v>
      </c>
      <c r="J67" s="86">
        <f t="shared" si="8"/>
        <v>20</v>
      </c>
      <c r="K67" s="87">
        <f t="shared" si="4"/>
        <v>20</v>
      </c>
      <c r="L67" s="86">
        <f t="shared" si="5"/>
        <v>0</v>
      </c>
      <c r="M67" s="68">
        <f t="shared" si="6"/>
        <v>120000</v>
      </c>
      <c r="N67" s="67">
        <f t="shared" si="7"/>
        <v>342730</v>
      </c>
      <c r="O67" s="73">
        <v>2100</v>
      </c>
      <c r="P67" s="73">
        <v>0</v>
      </c>
      <c r="Q67" s="73"/>
    </row>
    <row r="68" spans="1:19" s="69" customFormat="1" ht="15.75" x14ac:dyDescent="0.25">
      <c r="A68" s="76" t="s">
        <v>76</v>
      </c>
      <c r="B68" s="77">
        <v>39378</v>
      </c>
      <c r="C68" s="77">
        <v>39530</v>
      </c>
      <c r="D68" s="84">
        <f t="shared" si="0"/>
        <v>152</v>
      </c>
      <c r="E68" s="62">
        <f t="shared" si="1"/>
        <v>257970</v>
      </c>
      <c r="F68" s="85">
        <f t="shared" si="2"/>
        <v>25800</v>
      </c>
      <c r="G68" s="85">
        <f t="shared" si="3"/>
        <v>283770</v>
      </c>
      <c r="H68" s="72">
        <v>3198</v>
      </c>
      <c r="I68" s="72">
        <v>3228</v>
      </c>
      <c r="J68" s="86">
        <f t="shared" si="8"/>
        <v>30</v>
      </c>
      <c r="K68" s="87">
        <f t="shared" si="4"/>
        <v>30</v>
      </c>
      <c r="L68" s="86">
        <f t="shared" si="5"/>
        <v>0</v>
      </c>
      <c r="M68" s="68">
        <f t="shared" si="6"/>
        <v>180000</v>
      </c>
      <c r="N68" s="67">
        <f t="shared" si="7"/>
        <v>463770</v>
      </c>
      <c r="O68" s="73">
        <v>2100</v>
      </c>
      <c r="P68" s="73">
        <v>16</v>
      </c>
      <c r="Q68" s="73">
        <v>40000</v>
      </c>
    </row>
    <row r="69" spans="1:19" s="69" customFormat="1" ht="15.75" x14ac:dyDescent="0.25">
      <c r="A69" s="76" t="s">
        <v>77</v>
      </c>
      <c r="B69" s="77">
        <v>19981</v>
      </c>
      <c r="C69" s="77">
        <v>20131</v>
      </c>
      <c r="D69" s="84">
        <f t="shared" si="0"/>
        <v>150</v>
      </c>
      <c r="E69" s="62">
        <f t="shared" si="1"/>
        <v>254500</v>
      </c>
      <c r="F69" s="85">
        <f t="shared" si="2"/>
        <v>25450</v>
      </c>
      <c r="G69" s="85">
        <f t="shared" si="3"/>
        <v>279950</v>
      </c>
      <c r="H69" s="72">
        <v>5616</v>
      </c>
      <c r="I69" s="77">
        <v>5641</v>
      </c>
      <c r="J69" s="86">
        <f t="shared" si="8"/>
        <v>25</v>
      </c>
      <c r="K69" s="87">
        <f t="shared" si="4"/>
        <v>25</v>
      </c>
      <c r="L69" s="86">
        <f t="shared" si="5"/>
        <v>0</v>
      </c>
      <c r="M69" s="68">
        <f t="shared" si="6"/>
        <v>150000</v>
      </c>
      <c r="N69" s="67">
        <f t="shared" si="7"/>
        <v>429950</v>
      </c>
      <c r="O69" s="73">
        <v>2100</v>
      </c>
      <c r="P69" s="73">
        <v>18</v>
      </c>
      <c r="Q69" s="73">
        <v>45000</v>
      </c>
    </row>
    <row r="70" spans="1:19" s="69" customFormat="1" ht="15.75" x14ac:dyDescent="0.25">
      <c r="A70" s="76" t="s">
        <v>78</v>
      </c>
      <c r="B70" s="77">
        <v>39258</v>
      </c>
      <c r="C70" s="77">
        <v>39456</v>
      </c>
      <c r="D70" s="84">
        <f t="shared" si="0"/>
        <v>198</v>
      </c>
      <c r="E70" s="62">
        <f t="shared" si="1"/>
        <v>337730</v>
      </c>
      <c r="F70" s="85">
        <f t="shared" si="2"/>
        <v>33770</v>
      </c>
      <c r="G70" s="85">
        <f t="shared" si="3"/>
        <v>371500</v>
      </c>
      <c r="H70" s="72">
        <v>1503</v>
      </c>
      <c r="I70" s="77">
        <v>1522</v>
      </c>
      <c r="J70" s="86">
        <f t="shared" si="8"/>
        <v>19</v>
      </c>
      <c r="K70" s="87">
        <f t="shared" si="4"/>
        <v>19</v>
      </c>
      <c r="L70" s="86">
        <f t="shared" si="5"/>
        <v>0</v>
      </c>
      <c r="M70" s="68">
        <f t="shared" si="6"/>
        <v>114000</v>
      </c>
      <c r="N70" s="67">
        <f t="shared" si="7"/>
        <v>485500</v>
      </c>
      <c r="O70" s="73">
        <v>2100</v>
      </c>
      <c r="P70" s="73">
        <v>16</v>
      </c>
      <c r="Q70" s="73">
        <v>70000</v>
      </c>
    </row>
    <row r="71" spans="1:19" s="69" customFormat="1" ht="15.75" x14ac:dyDescent="0.25">
      <c r="A71" s="76" t="s">
        <v>79</v>
      </c>
      <c r="B71" s="77">
        <v>36434</v>
      </c>
      <c r="C71" s="77">
        <v>36579</v>
      </c>
      <c r="D71" s="84">
        <f t="shared" si="0"/>
        <v>145</v>
      </c>
      <c r="E71" s="62">
        <f t="shared" si="1"/>
        <v>245830</v>
      </c>
      <c r="F71" s="85">
        <f t="shared" si="2"/>
        <v>24580</v>
      </c>
      <c r="G71" s="85">
        <f t="shared" si="3"/>
        <v>270410</v>
      </c>
      <c r="H71" s="72">
        <v>4606</v>
      </c>
      <c r="I71" s="77">
        <v>4631</v>
      </c>
      <c r="J71" s="86">
        <f t="shared" si="8"/>
        <v>25</v>
      </c>
      <c r="K71" s="87">
        <f t="shared" si="4"/>
        <v>25</v>
      </c>
      <c r="L71" s="86">
        <f t="shared" si="5"/>
        <v>0</v>
      </c>
      <c r="M71" s="68">
        <f t="shared" si="6"/>
        <v>150000</v>
      </c>
      <c r="N71" s="67">
        <f t="shared" si="7"/>
        <v>420410</v>
      </c>
      <c r="O71" s="73">
        <v>2100</v>
      </c>
      <c r="P71" s="73">
        <v>0</v>
      </c>
      <c r="Q71" s="73">
        <v>10000</v>
      </c>
    </row>
    <row r="72" spans="1:19" s="69" customFormat="1" ht="15.75" x14ac:dyDescent="0.25">
      <c r="A72" s="76" t="s">
        <v>80</v>
      </c>
      <c r="B72" s="77">
        <v>33676</v>
      </c>
      <c r="C72" s="77">
        <v>33850</v>
      </c>
      <c r="D72" s="84">
        <f t="shared" si="0"/>
        <v>174</v>
      </c>
      <c r="E72" s="62">
        <f t="shared" si="1"/>
        <v>296120</v>
      </c>
      <c r="F72" s="85">
        <f t="shared" si="2"/>
        <v>29610</v>
      </c>
      <c r="G72" s="85">
        <f t="shared" si="3"/>
        <v>325730</v>
      </c>
      <c r="H72" s="72">
        <v>263</v>
      </c>
      <c r="I72" s="77">
        <v>273</v>
      </c>
      <c r="J72" s="86">
        <f t="shared" si="8"/>
        <v>10</v>
      </c>
      <c r="K72" s="87">
        <f t="shared" si="4"/>
        <v>10</v>
      </c>
      <c r="L72" s="86">
        <f t="shared" si="5"/>
        <v>0</v>
      </c>
      <c r="M72" s="68">
        <f t="shared" si="6"/>
        <v>60000</v>
      </c>
      <c r="N72" s="67">
        <f t="shared" si="7"/>
        <v>385730</v>
      </c>
      <c r="O72" s="73">
        <v>2100</v>
      </c>
      <c r="P72" s="73">
        <v>0</v>
      </c>
      <c r="Q72" s="73">
        <v>25000</v>
      </c>
    </row>
    <row r="73" spans="1:19" s="69" customFormat="1" ht="15.75" x14ac:dyDescent="0.25">
      <c r="A73" s="76" t="s">
        <v>81</v>
      </c>
      <c r="B73" s="77">
        <v>33792</v>
      </c>
      <c r="C73" s="77">
        <v>33963</v>
      </c>
      <c r="D73" s="84">
        <f t="shared" si="0"/>
        <v>171</v>
      </c>
      <c r="E73" s="62">
        <f t="shared" si="1"/>
        <v>290910</v>
      </c>
      <c r="F73" s="85">
        <f t="shared" si="2"/>
        <v>29090</v>
      </c>
      <c r="G73" s="85">
        <f t="shared" si="3"/>
        <v>320000</v>
      </c>
      <c r="H73" s="72">
        <v>2967</v>
      </c>
      <c r="I73" s="77">
        <v>2997</v>
      </c>
      <c r="J73" s="86">
        <f t="shared" si="8"/>
        <v>30</v>
      </c>
      <c r="K73" s="87">
        <f t="shared" si="4"/>
        <v>30</v>
      </c>
      <c r="L73" s="86">
        <f t="shared" si="5"/>
        <v>0</v>
      </c>
      <c r="M73" s="68">
        <f t="shared" si="6"/>
        <v>180000</v>
      </c>
      <c r="N73" s="67">
        <f t="shared" si="7"/>
        <v>500000</v>
      </c>
      <c r="O73" s="73">
        <v>2100</v>
      </c>
      <c r="P73" s="73">
        <v>0</v>
      </c>
      <c r="Q73" s="73">
        <v>55000</v>
      </c>
    </row>
    <row r="74" spans="1:19" s="89" customFormat="1" ht="15.75" x14ac:dyDescent="0.25">
      <c r="A74" s="76" t="s">
        <v>82</v>
      </c>
      <c r="B74" s="77">
        <v>37852</v>
      </c>
      <c r="C74" s="77">
        <v>37993</v>
      </c>
      <c r="D74" s="84">
        <f t="shared" si="0"/>
        <v>141</v>
      </c>
      <c r="E74" s="62">
        <f t="shared" si="1"/>
        <v>238890</v>
      </c>
      <c r="F74" s="85">
        <f t="shared" si="2"/>
        <v>23890</v>
      </c>
      <c r="G74" s="85">
        <f t="shared" si="3"/>
        <v>262780</v>
      </c>
      <c r="H74" s="72">
        <v>2619</v>
      </c>
      <c r="I74" s="77">
        <v>2637</v>
      </c>
      <c r="J74" s="86">
        <f t="shared" si="8"/>
        <v>18</v>
      </c>
      <c r="K74" s="87">
        <f t="shared" si="4"/>
        <v>18</v>
      </c>
      <c r="L74" s="86">
        <f t="shared" si="5"/>
        <v>0</v>
      </c>
      <c r="M74" s="68">
        <f t="shared" si="6"/>
        <v>108000</v>
      </c>
      <c r="N74" s="88">
        <f t="shared" si="7"/>
        <v>370780</v>
      </c>
      <c r="O74" s="73">
        <v>2100</v>
      </c>
      <c r="P74" s="73">
        <v>24</v>
      </c>
      <c r="Q74" s="73">
        <v>20000</v>
      </c>
    </row>
    <row r="75" spans="1:19" s="69" customFormat="1" ht="15.75" x14ac:dyDescent="0.25">
      <c r="A75" s="76" t="s">
        <v>83</v>
      </c>
      <c r="B75" s="77">
        <v>12156</v>
      </c>
      <c r="C75" s="77">
        <v>12280</v>
      </c>
      <c r="D75" s="84">
        <f t="shared" si="0"/>
        <v>124</v>
      </c>
      <c r="E75" s="62">
        <f t="shared" si="1"/>
        <v>209420</v>
      </c>
      <c r="F75" s="85">
        <f t="shared" si="2"/>
        <v>20940</v>
      </c>
      <c r="G75" s="85">
        <f t="shared" si="3"/>
        <v>230360</v>
      </c>
      <c r="H75" s="72">
        <v>484</v>
      </c>
      <c r="I75" s="77">
        <v>501</v>
      </c>
      <c r="J75" s="86">
        <f t="shared" si="8"/>
        <v>17</v>
      </c>
      <c r="K75" s="87">
        <f t="shared" si="4"/>
        <v>17</v>
      </c>
      <c r="L75" s="86">
        <f t="shared" si="5"/>
        <v>0</v>
      </c>
      <c r="M75" s="68">
        <f t="shared" si="6"/>
        <v>102000</v>
      </c>
      <c r="N75" s="67">
        <f t="shared" si="7"/>
        <v>332360</v>
      </c>
      <c r="O75" s="73">
        <v>2100</v>
      </c>
      <c r="P75" s="73">
        <v>19</v>
      </c>
      <c r="Q75" s="73">
        <v>25000</v>
      </c>
    </row>
    <row r="76" spans="1:19" s="69" customFormat="1" ht="15.75" x14ac:dyDescent="0.25">
      <c r="A76" s="59" t="s">
        <v>84</v>
      </c>
      <c r="B76" s="70">
        <v>37125</v>
      </c>
      <c r="C76" s="70">
        <v>37245</v>
      </c>
      <c r="D76" s="61">
        <f t="shared" si="0"/>
        <v>120</v>
      </c>
      <c r="E76" s="62">
        <f t="shared" si="1"/>
        <v>202480</v>
      </c>
      <c r="F76" s="62">
        <f t="shared" si="2"/>
        <v>20250</v>
      </c>
      <c r="G76" s="62">
        <f t="shared" si="3"/>
        <v>222730</v>
      </c>
      <c r="H76" s="93">
        <v>337</v>
      </c>
      <c r="I76" s="70">
        <v>360</v>
      </c>
      <c r="J76" s="64">
        <f t="shared" si="8"/>
        <v>23</v>
      </c>
      <c r="K76" s="65">
        <f t="shared" si="4"/>
        <v>23</v>
      </c>
      <c r="L76" s="64">
        <f t="shared" si="5"/>
        <v>0</v>
      </c>
      <c r="M76" s="66">
        <f t="shared" si="6"/>
        <v>138000</v>
      </c>
      <c r="N76" s="67">
        <f t="shared" si="7"/>
        <v>360730</v>
      </c>
      <c r="O76" s="73">
        <v>2100</v>
      </c>
      <c r="P76" s="73">
        <v>61</v>
      </c>
      <c r="Q76" s="73">
        <v>20000</v>
      </c>
    </row>
    <row r="77" spans="1:19" s="69" customFormat="1" ht="15.75" x14ac:dyDescent="0.25">
      <c r="A77" s="59" t="s">
        <v>85</v>
      </c>
      <c r="B77" s="70">
        <v>40814</v>
      </c>
      <c r="C77" s="70">
        <v>40984</v>
      </c>
      <c r="D77" s="61">
        <f t="shared" si="0"/>
        <v>170</v>
      </c>
      <c r="E77" s="62">
        <f t="shared" si="1"/>
        <v>289180</v>
      </c>
      <c r="F77" s="62">
        <f t="shared" si="2"/>
        <v>28920</v>
      </c>
      <c r="G77" s="62">
        <f t="shared" si="3"/>
        <v>318100</v>
      </c>
      <c r="H77" s="71">
        <v>2005</v>
      </c>
      <c r="I77" s="70">
        <v>2024</v>
      </c>
      <c r="J77" s="64">
        <f t="shared" si="8"/>
        <v>19</v>
      </c>
      <c r="K77" s="65">
        <f t="shared" si="4"/>
        <v>19</v>
      </c>
      <c r="L77" s="64">
        <f t="shared" si="5"/>
        <v>0</v>
      </c>
      <c r="M77" s="66">
        <f t="shared" si="6"/>
        <v>114000</v>
      </c>
      <c r="N77" s="67">
        <f t="shared" si="7"/>
        <v>432100</v>
      </c>
      <c r="O77" s="73">
        <v>2100</v>
      </c>
      <c r="P77" s="73">
        <v>21</v>
      </c>
      <c r="Q77" s="73">
        <v>20000</v>
      </c>
    </row>
    <row r="78" spans="1:19" s="69" customFormat="1" ht="15.75" x14ac:dyDescent="0.25">
      <c r="A78" s="59" t="s">
        <v>86</v>
      </c>
      <c r="B78" s="70">
        <v>36600</v>
      </c>
      <c r="C78" s="70">
        <v>36753</v>
      </c>
      <c r="D78" s="61">
        <f t="shared" si="0"/>
        <v>153</v>
      </c>
      <c r="E78" s="62">
        <f t="shared" si="1"/>
        <v>259700</v>
      </c>
      <c r="F78" s="62">
        <f t="shared" si="2"/>
        <v>25970</v>
      </c>
      <c r="G78" s="62">
        <f t="shared" si="3"/>
        <v>285670</v>
      </c>
      <c r="H78" s="71">
        <v>2192</v>
      </c>
      <c r="I78" s="70">
        <v>2215</v>
      </c>
      <c r="J78" s="64">
        <f t="shared" si="8"/>
        <v>23</v>
      </c>
      <c r="K78" s="65">
        <f t="shared" si="4"/>
        <v>23</v>
      </c>
      <c r="L78" s="64">
        <f t="shared" si="5"/>
        <v>0</v>
      </c>
      <c r="M78" s="66">
        <f t="shared" si="6"/>
        <v>138000</v>
      </c>
      <c r="N78" s="67">
        <f t="shared" si="7"/>
        <v>423670</v>
      </c>
      <c r="O78" s="73">
        <v>2100</v>
      </c>
      <c r="P78" s="73">
        <v>36</v>
      </c>
      <c r="Q78" s="73">
        <v>45000</v>
      </c>
    </row>
    <row r="79" spans="1:19" s="69" customFormat="1" ht="15.75" x14ac:dyDescent="0.25">
      <c r="A79" s="59" t="s">
        <v>87</v>
      </c>
      <c r="B79" s="70">
        <v>34067</v>
      </c>
      <c r="C79" s="70">
        <v>34210</v>
      </c>
      <c r="D79" s="61">
        <f t="shared" si="0"/>
        <v>143</v>
      </c>
      <c r="E79" s="62">
        <f t="shared" si="1"/>
        <v>242360</v>
      </c>
      <c r="F79" s="62">
        <f t="shared" si="2"/>
        <v>24240</v>
      </c>
      <c r="G79" s="62">
        <f t="shared" si="3"/>
        <v>266600</v>
      </c>
      <c r="H79" s="71">
        <v>132</v>
      </c>
      <c r="I79" s="71">
        <v>155</v>
      </c>
      <c r="J79" s="64">
        <f t="shared" si="8"/>
        <v>23</v>
      </c>
      <c r="K79" s="65">
        <f t="shared" si="4"/>
        <v>23</v>
      </c>
      <c r="L79" s="64">
        <f t="shared" si="5"/>
        <v>0</v>
      </c>
      <c r="M79" s="66">
        <f t="shared" si="6"/>
        <v>138000</v>
      </c>
      <c r="N79" s="67">
        <f t="shared" si="7"/>
        <v>404600</v>
      </c>
      <c r="O79" s="73">
        <v>2100</v>
      </c>
      <c r="P79" s="73">
        <v>28</v>
      </c>
      <c r="Q79" s="73">
        <v>25000</v>
      </c>
    </row>
    <row r="80" spans="1:19" s="69" customFormat="1" ht="15.75" x14ac:dyDescent="0.25">
      <c r="A80" s="59" t="s">
        <v>88</v>
      </c>
      <c r="B80" s="70">
        <v>43984</v>
      </c>
      <c r="C80" s="70">
        <v>44172</v>
      </c>
      <c r="D80" s="61">
        <f t="shared" si="0"/>
        <v>188</v>
      </c>
      <c r="E80" s="62">
        <f t="shared" si="1"/>
        <v>320390</v>
      </c>
      <c r="F80" s="62">
        <f t="shared" si="2"/>
        <v>32040</v>
      </c>
      <c r="G80" s="62">
        <f t="shared" si="3"/>
        <v>352430</v>
      </c>
      <c r="H80" s="71">
        <v>119</v>
      </c>
      <c r="I80" s="71">
        <v>133</v>
      </c>
      <c r="J80" s="64">
        <f t="shared" si="8"/>
        <v>14</v>
      </c>
      <c r="K80" s="65">
        <f t="shared" si="4"/>
        <v>14</v>
      </c>
      <c r="L80" s="64">
        <f t="shared" si="5"/>
        <v>0</v>
      </c>
      <c r="M80" s="66">
        <f t="shared" si="6"/>
        <v>84000</v>
      </c>
      <c r="N80" s="67">
        <f t="shared" si="7"/>
        <v>436430</v>
      </c>
      <c r="O80" s="73">
        <v>2100</v>
      </c>
      <c r="P80" s="73">
        <v>15</v>
      </c>
      <c r="Q80" s="73">
        <v>40000</v>
      </c>
    </row>
    <row r="81" spans="1:23" s="69" customFormat="1" ht="18.75" customHeight="1" x14ac:dyDescent="0.25">
      <c r="A81" s="59" t="s">
        <v>89</v>
      </c>
      <c r="B81" s="70">
        <v>34897</v>
      </c>
      <c r="C81" s="70">
        <v>35045</v>
      </c>
      <c r="D81" s="61">
        <f t="shared" ref="D81:D95" si="9">C81-B81</f>
        <v>148</v>
      </c>
      <c r="E81" s="62">
        <f t="shared" ref="E81:E95" si="10">ROUND(IF(D81&gt;800,(D81-800)*2927+2834*200+2536*200+2014*200+1734*100+100*1678,IF(D81&gt;600,(D81-600)*2834+200*2536+200*2014+100*1734+100*1678,IF(D81&gt;400,(D81-400)*2536+200*2014+100*1734+100*1678,IF(D81&gt;200,(D81-200)*2014+100*1734+100*1678,IF(D81&gt;100,(D81-100)*1734+100*1678,D81*1678))))),-1)</f>
        <v>251030</v>
      </c>
      <c r="F81" s="62">
        <f t="shared" ref="F81:F95" si="11">ROUND(E81*10%,-1)</f>
        <v>25100</v>
      </c>
      <c r="G81" s="62">
        <f t="shared" ref="G81:G95" si="12">E81+F81</f>
        <v>276130</v>
      </c>
      <c r="H81" s="71">
        <v>216</v>
      </c>
      <c r="I81" s="71">
        <v>241</v>
      </c>
      <c r="J81" s="64">
        <f t="shared" si="8"/>
        <v>25</v>
      </c>
      <c r="K81" s="65">
        <f t="shared" ref="K81:K95" si="13">IF(J81&lt;=32,J81,32)</f>
        <v>25</v>
      </c>
      <c r="L81" s="64">
        <f t="shared" ref="L81:L95" si="14">IF(J81&gt;32,J81-32,0)</f>
        <v>0</v>
      </c>
      <c r="M81" s="66">
        <f>ROUND((K81*6000+L81*13000),-1)</f>
        <v>150000</v>
      </c>
      <c r="N81" s="67">
        <f t="shared" ref="N81:N95" si="15">ROUND(E81+F81+M81,-1)</f>
        <v>426130</v>
      </c>
      <c r="O81" s="73">
        <v>2100</v>
      </c>
      <c r="P81" s="73">
        <v>29</v>
      </c>
      <c r="Q81" s="73"/>
    </row>
    <row r="82" spans="1:23" s="69" customFormat="1" ht="18.75" customHeight="1" x14ac:dyDescent="0.25">
      <c r="A82" s="59" t="s">
        <v>90</v>
      </c>
      <c r="B82" s="70">
        <v>4457</v>
      </c>
      <c r="C82" s="70">
        <v>4610</v>
      </c>
      <c r="D82" s="61">
        <f t="shared" si="9"/>
        <v>153</v>
      </c>
      <c r="E82" s="62">
        <f t="shared" si="10"/>
        <v>259700</v>
      </c>
      <c r="F82" s="62">
        <f t="shared" si="11"/>
        <v>25970</v>
      </c>
      <c r="G82" s="62">
        <f t="shared" si="12"/>
        <v>285670</v>
      </c>
      <c r="H82" s="71">
        <v>515</v>
      </c>
      <c r="I82" s="71">
        <v>543</v>
      </c>
      <c r="J82" s="64">
        <f t="shared" ref="J82:J95" si="16">I82-H82</f>
        <v>28</v>
      </c>
      <c r="K82" s="65">
        <f t="shared" si="13"/>
        <v>28</v>
      </c>
      <c r="L82" s="64">
        <f t="shared" si="14"/>
        <v>0</v>
      </c>
      <c r="M82" s="66">
        <f t="shared" ref="M82:M95" si="17">ROUND((K82*6000+L82*13000),-1)</f>
        <v>168000</v>
      </c>
      <c r="N82" s="67">
        <f t="shared" si="15"/>
        <v>453670</v>
      </c>
      <c r="O82" s="73">
        <v>2100</v>
      </c>
      <c r="P82" s="73">
        <v>17</v>
      </c>
      <c r="Q82" s="73"/>
    </row>
    <row r="83" spans="1:23" s="69" customFormat="1" ht="18.75" customHeight="1" x14ac:dyDescent="0.25">
      <c r="A83" s="59" t="s">
        <v>91</v>
      </c>
      <c r="B83" s="70">
        <v>43063</v>
      </c>
      <c r="C83" s="70">
        <v>43227</v>
      </c>
      <c r="D83" s="61">
        <f t="shared" si="9"/>
        <v>164</v>
      </c>
      <c r="E83" s="62">
        <f t="shared" si="10"/>
        <v>278780</v>
      </c>
      <c r="F83" s="62">
        <f t="shared" si="11"/>
        <v>27880</v>
      </c>
      <c r="G83" s="62">
        <f t="shared" si="12"/>
        <v>306660</v>
      </c>
      <c r="H83" s="71">
        <v>2240</v>
      </c>
      <c r="I83" s="71">
        <v>2261</v>
      </c>
      <c r="J83" s="64">
        <f t="shared" si="16"/>
        <v>21</v>
      </c>
      <c r="K83" s="65">
        <f t="shared" si="13"/>
        <v>21</v>
      </c>
      <c r="L83" s="64">
        <f t="shared" si="14"/>
        <v>0</v>
      </c>
      <c r="M83" s="66">
        <f t="shared" si="17"/>
        <v>126000</v>
      </c>
      <c r="N83" s="67">
        <f t="shared" si="15"/>
        <v>432660</v>
      </c>
      <c r="O83" s="73">
        <v>2100</v>
      </c>
      <c r="P83" s="73">
        <v>8</v>
      </c>
      <c r="Q83" s="73">
        <v>20000</v>
      </c>
    </row>
    <row r="84" spans="1:23" s="69" customFormat="1" ht="18.75" customHeight="1" x14ac:dyDescent="0.25">
      <c r="A84" s="59" t="s">
        <v>92</v>
      </c>
      <c r="B84" s="70">
        <v>37365</v>
      </c>
      <c r="C84" s="70">
        <v>37518</v>
      </c>
      <c r="D84" s="61">
        <f t="shared" si="9"/>
        <v>153</v>
      </c>
      <c r="E84" s="62">
        <f t="shared" si="10"/>
        <v>259700</v>
      </c>
      <c r="F84" s="62">
        <f t="shared" si="11"/>
        <v>25970</v>
      </c>
      <c r="G84" s="62">
        <f t="shared" si="12"/>
        <v>285670</v>
      </c>
      <c r="H84" s="71">
        <v>1395</v>
      </c>
      <c r="I84" s="71">
        <v>1422</v>
      </c>
      <c r="J84" s="64">
        <f t="shared" si="16"/>
        <v>27</v>
      </c>
      <c r="K84" s="65">
        <f t="shared" si="13"/>
        <v>27</v>
      </c>
      <c r="L84" s="64">
        <f t="shared" si="14"/>
        <v>0</v>
      </c>
      <c r="M84" s="66">
        <f t="shared" si="17"/>
        <v>162000</v>
      </c>
      <c r="N84" s="67">
        <f t="shared" si="15"/>
        <v>447670</v>
      </c>
      <c r="O84" s="73">
        <v>2100</v>
      </c>
      <c r="P84" s="73">
        <v>14</v>
      </c>
      <c r="Q84" s="73">
        <v>10000</v>
      </c>
    </row>
    <row r="85" spans="1:23" s="69" customFormat="1" ht="18.75" customHeight="1" x14ac:dyDescent="0.25">
      <c r="A85" s="59" t="s">
        <v>93</v>
      </c>
      <c r="B85" s="70">
        <v>38625</v>
      </c>
      <c r="C85" s="70">
        <v>38799</v>
      </c>
      <c r="D85" s="61">
        <f t="shared" si="9"/>
        <v>174</v>
      </c>
      <c r="E85" s="62">
        <f t="shared" si="10"/>
        <v>296120</v>
      </c>
      <c r="F85" s="62">
        <f t="shared" si="11"/>
        <v>29610</v>
      </c>
      <c r="G85" s="62">
        <f t="shared" si="12"/>
        <v>325730</v>
      </c>
      <c r="H85" s="71">
        <v>362</v>
      </c>
      <c r="I85" s="71">
        <v>380</v>
      </c>
      <c r="J85" s="64">
        <f t="shared" si="16"/>
        <v>18</v>
      </c>
      <c r="K85" s="65">
        <f t="shared" si="13"/>
        <v>18</v>
      </c>
      <c r="L85" s="64">
        <f t="shared" si="14"/>
        <v>0</v>
      </c>
      <c r="M85" s="66">
        <f t="shared" si="17"/>
        <v>108000</v>
      </c>
      <c r="N85" s="67">
        <f t="shared" si="15"/>
        <v>433730</v>
      </c>
      <c r="O85" s="73">
        <v>2100</v>
      </c>
      <c r="P85" s="73">
        <v>18</v>
      </c>
      <c r="Q85" s="73">
        <v>20000</v>
      </c>
    </row>
    <row r="86" spans="1:23" s="69" customFormat="1" ht="18.75" customHeight="1" x14ac:dyDescent="0.25">
      <c r="A86" s="59" t="s">
        <v>94</v>
      </c>
      <c r="B86" s="70">
        <v>40501</v>
      </c>
      <c r="C86" s="70">
        <v>40597</v>
      </c>
      <c r="D86" s="61">
        <f t="shared" si="9"/>
        <v>96</v>
      </c>
      <c r="E86" s="62">
        <f t="shared" si="10"/>
        <v>161090</v>
      </c>
      <c r="F86" s="62">
        <f t="shared" si="11"/>
        <v>16110</v>
      </c>
      <c r="G86" s="62">
        <f t="shared" si="12"/>
        <v>177200</v>
      </c>
      <c r="H86" s="71">
        <v>61</v>
      </c>
      <c r="I86" s="71">
        <v>75</v>
      </c>
      <c r="J86" s="64">
        <f t="shared" si="16"/>
        <v>14</v>
      </c>
      <c r="K86" s="65">
        <f t="shared" si="13"/>
        <v>14</v>
      </c>
      <c r="L86" s="64">
        <f t="shared" si="14"/>
        <v>0</v>
      </c>
      <c r="M86" s="66">
        <f t="shared" si="17"/>
        <v>84000</v>
      </c>
      <c r="N86" s="67">
        <f t="shared" si="15"/>
        <v>261200</v>
      </c>
      <c r="O86" s="73">
        <v>2100</v>
      </c>
      <c r="P86" s="73">
        <v>13</v>
      </c>
      <c r="Q86" s="73">
        <v>20000</v>
      </c>
    </row>
    <row r="87" spans="1:23" s="69" customFormat="1" ht="18.75" customHeight="1" x14ac:dyDescent="0.25">
      <c r="A87" s="59" t="s">
        <v>95</v>
      </c>
      <c r="B87" s="70">
        <v>39229</v>
      </c>
      <c r="C87" s="70">
        <v>39398</v>
      </c>
      <c r="D87" s="61">
        <f t="shared" si="9"/>
        <v>169</v>
      </c>
      <c r="E87" s="62">
        <f t="shared" si="10"/>
        <v>287450</v>
      </c>
      <c r="F87" s="62">
        <f t="shared" si="11"/>
        <v>28750</v>
      </c>
      <c r="G87" s="62">
        <f t="shared" si="12"/>
        <v>316200</v>
      </c>
      <c r="H87" s="71">
        <v>400</v>
      </c>
      <c r="I87" s="71">
        <v>425</v>
      </c>
      <c r="J87" s="64">
        <f t="shared" si="16"/>
        <v>25</v>
      </c>
      <c r="K87" s="65">
        <f t="shared" si="13"/>
        <v>25</v>
      </c>
      <c r="L87" s="64">
        <f t="shared" si="14"/>
        <v>0</v>
      </c>
      <c r="M87" s="66">
        <f t="shared" si="17"/>
        <v>150000</v>
      </c>
      <c r="N87" s="67">
        <f t="shared" si="15"/>
        <v>466200</v>
      </c>
      <c r="O87" s="73">
        <v>2100</v>
      </c>
      <c r="P87" s="73">
        <v>4</v>
      </c>
      <c r="Q87" s="73">
        <v>10000</v>
      </c>
    </row>
    <row r="88" spans="1:23" s="69" customFormat="1" ht="18.75" customHeight="1" x14ac:dyDescent="0.25">
      <c r="A88" s="59" t="s">
        <v>96</v>
      </c>
      <c r="B88" s="70">
        <v>4827</v>
      </c>
      <c r="C88" s="70">
        <v>5019</v>
      </c>
      <c r="D88" s="61">
        <f t="shared" si="9"/>
        <v>192</v>
      </c>
      <c r="E88" s="62">
        <f t="shared" si="10"/>
        <v>327330</v>
      </c>
      <c r="F88" s="62">
        <f t="shared" si="11"/>
        <v>32730</v>
      </c>
      <c r="G88" s="62">
        <f t="shared" si="12"/>
        <v>360060</v>
      </c>
      <c r="H88" s="71">
        <v>2750</v>
      </c>
      <c r="I88" s="71">
        <v>2771</v>
      </c>
      <c r="J88" s="64">
        <f t="shared" si="16"/>
        <v>21</v>
      </c>
      <c r="K88" s="65">
        <f t="shared" si="13"/>
        <v>21</v>
      </c>
      <c r="L88" s="64">
        <f t="shared" si="14"/>
        <v>0</v>
      </c>
      <c r="M88" s="66">
        <f t="shared" si="17"/>
        <v>126000</v>
      </c>
      <c r="N88" s="67">
        <f t="shared" si="15"/>
        <v>486060</v>
      </c>
      <c r="O88" s="73">
        <v>2100</v>
      </c>
      <c r="P88" s="73">
        <v>4</v>
      </c>
      <c r="Q88" s="73">
        <v>10000</v>
      </c>
    </row>
    <row r="89" spans="1:23" s="69" customFormat="1" ht="18.75" customHeight="1" x14ac:dyDescent="0.25">
      <c r="A89" s="59" t="s">
        <v>97</v>
      </c>
      <c r="B89" s="70">
        <v>40891</v>
      </c>
      <c r="C89" s="70">
        <v>41094</v>
      </c>
      <c r="D89" s="61">
        <f t="shared" si="9"/>
        <v>203</v>
      </c>
      <c r="E89" s="62">
        <f t="shared" si="10"/>
        <v>347240</v>
      </c>
      <c r="F89" s="62">
        <f t="shared" si="11"/>
        <v>34720</v>
      </c>
      <c r="G89" s="62">
        <f t="shared" si="12"/>
        <v>381960</v>
      </c>
      <c r="H89" s="71" t="s">
        <v>111</v>
      </c>
      <c r="I89" s="71">
        <v>26</v>
      </c>
      <c r="J89" s="64">
        <v>26</v>
      </c>
      <c r="K89" s="65">
        <f t="shared" si="13"/>
        <v>26</v>
      </c>
      <c r="L89" s="64">
        <f t="shared" si="14"/>
        <v>0</v>
      </c>
      <c r="M89" s="66">
        <f t="shared" si="17"/>
        <v>156000</v>
      </c>
      <c r="N89" s="67">
        <f t="shared" si="15"/>
        <v>537960</v>
      </c>
      <c r="O89" s="73">
        <v>2100</v>
      </c>
      <c r="P89" s="73">
        <v>40</v>
      </c>
      <c r="Q89" s="73">
        <v>20000</v>
      </c>
    </row>
    <row r="90" spans="1:23" s="98" customFormat="1" ht="18.75" customHeight="1" x14ac:dyDescent="0.25">
      <c r="A90" s="59" t="s">
        <v>98</v>
      </c>
      <c r="B90" s="70">
        <v>41889</v>
      </c>
      <c r="C90" s="70">
        <v>42273</v>
      </c>
      <c r="D90" s="61">
        <f t="shared" si="9"/>
        <v>384</v>
      </c>
      <c r="E90" s="62">
        <f t="shared" si="10"/>
        <v>711780</v>
      </c>
      <c r="F90" s="62">
        <f t="shared" si="11"/>
        <v>71180</v>
      </c>
      <c r="G90" s="94">
        <f t="shared" si="12"/>
        <v>782960</v>
      </c>
      <c r="H90" s="71" t="s">
        <v>112</v>
      </c>
      <c r="I90" s="71">
        <v>42</v>
      </c>
      <c r="J90" s="64">
        <v>42</v>
      </c>
      <c r="K90" s="95">
        <f t="shared" si="13"/>
        <v>32</v>
      </c>
      <c r="L90" s="96">
        <f t="shared" si="14"/>
        <v>10</v>
      </c>
      <c r="M90" s="82">
        <f t="shared" si="17"/>
        <v>322000</v>
      </c>
      <c r="N90" s="82">
        <f t="shared" si="15"/>
        <v>1104960</v>
      </c>
      <c r="O90" s="97">
        <v>2100</v>
      </c>
      <c r="P90" s="97">
        <v>16</v>
      </c>
      <c r="Q90" s="97">
        <v>25000</v>
      </c>
    </row>
    <row r="91" spans="1:23" s="98" customFormat="1" ht="18.75" customHeight="1" x14ac:dyDescent="0.25">
      <c r="A91" s="59" t="s">
        <v>99</v>
      </c>
      <c r="B91" s="70">
        <v>41290</v>
      </c>
      <c r="C91" s="70">
        <v>41516</v>
      </c>
      <c r="D91" s="61">
        <f t="shared" si="9"/>
        <v>226</v>
      </c>
      <c r="E91" s="62">
        <f t="shared" si="10"/>
        <v>393560</v>
      </c>
      <c r="F91" s="62">
        <f t="shared" si="11"/>
        <v>39360</v>
      </c>
      <c r="G91" s="94">
        <f t="shared" si="12"/>
        <v>432920</v>
      </c>
      <c r="H91" s="71">
        <v>2913</v>
      </c>
      <c r="I91" s="71">
        <v>2961</v>
      </c>
      <c r="J91" s="64">
        <f t="shared" si="16"/>
        <v>48</v>
      </c>
      <c r="K91" s="95">
        <f t="shared" si="13"/>
        <v>32</v>
      </c>
      <c r="L91" s="96">
        <f t="shared" si="14"/>
        <v>16</v>
      </c>
      <c r="M91" s="82">
        <f t="shared" si="17"/>
        <v>400000</v>
      </c>
      <c r="N91" s="82">
        <f t="shared" si="15"/>
        <v>832920</v>
      </c>
      <c r="O91" s="97">
        <v>2100</v>
      </c>
      <c r="P91" s="97">
        <v>3</v>
      </c>
      <c r="Q91" s="97">
        <v>50000</v>
      </c>
    </row>
    <row r="92" spans="1:23" s="69" customFormat="1" ht="18.75" customHeight="1" x14ac:dyDescent="0.25">
      <c r="A92" s="59" t="s">
        <v>100</v>
      </c>
      <c r="B92" s="70">
        <v>33767</v>
      </c>
      <c r="C92" s="70">
        <v>34011</v>
      </c>
      <c r="D92" s="61">
        <f t="shared" si="9"/>
        <v>244</v>
      </c>
      <c r="E92" s="62">
        <f t="shared" si="10"/>
        <v>429820</v>
      </c>
      <c r="F92" s="62">
        <f t="shared" si="11"/>
        <v>42980</v>
      </c>
      <c r="G92" s="62">
        <f t="shared" si="12"/>
        <v>472800</v>
      </c>
      <c r="H92" s="71">
        <v>1828</v>
      </c>
      <c r="I92" s="71">
        <v>1850</v>
      </c>
      <c r="J92" s="64">
        <f t="shared" si="16"/>
        <v>22</v>
      </c>
      <c r="K92" s="65">
        <f t="shared" si="13"/>
        <v>22</v>
      </c>
      <c r="L92" s="64">
        <f t="shared" si="14"/>
        <v>0</v>
      </c>
      <c r="M92" s="66">
        <f t="shared" si="17"/>
        <v>132000</v>
      </c>
      <c r="N92" s="67">
        <f t="shared" si="15"/>
        <v>604800</v>
      </c>
      <c r="O92" s="73">
        <v>2100</v>
      </c>
      <c r="P92" s="73">
        <v>26</v>
      </c>
      <c r="Q92" s="73">
        <v>10000</v>
      </c>
      <c r="S92" s="92"/>
      <c r="U92" s="92"/>
    </row>
    <row r="93" spans="1:23" s="69" customFormat="1" ht="18.75" customHeight="1" x14ac:dyDescent="0.25">
      <c r="A93" s="59" t="s">
        <v>101</v>
      </c>
      <c r="B93" s="70">
        <v>39817</v>
      </c>
      <c r="C93" s="70">
        <v>39963</v>
      </c>
      <c r="D93" s="61">
        <f t="shared" si="9"/>
        <v>146</v>
      </c>
      <c r="E93" s="62">
        <f t="shared" si="10"/>
        <v>247560</v>
      </c>
      <c r="F93" s="62">
        <f t="shared" si="11"/>
        <v>24760</v>
      </c>
      <c r="G93" s="62">
        <f t="shared" si="12"/>
        <v>272320</v>
      </c>
      <c r="H93" s="71">
        <v>90</v>
      </c>
      <c r="I93" s="71">
        <v>102</v>
      </c>
      <c r="J93" s="64">
        <f t="shared" si="16"/>
        <v>12</v>
      </c>
      <c r="K93" s="65">
        <f t="shared" si="13"/>
        <v>12</v>
      </c>
      <c r="L93" s="64">
        <f t="shared" si="14"/>
        <v>0</v>
      </c>
      <c r="M93" s="66">
        <f t="shared" si="17"/>
        <v>72000</v>
      </c>
      <c r="N93" s="67">
        <f t="shared" si="15"/>
        <v>344320</v>
      </c>
      <c r="O93" s="73">
        <v>2100</v>
      </c>
      <c r="P93" s="73">
        <v>19</v>
      </c>
      <c r="Q93" s="73"/>
    </row>
    <row r="94" spans="1:23" s="69" customFormat="1" ht="18.75" customHeight="1" x14ac:dyDescent="0.25">
      <c r="A94" s="59" t="s">
        <v>102</v>
      </c>
      <c r="B94" s="70">
        <v>32343</v>
      </c>
      <c r="C94" s="70">
        <v>32488</v>
      </c>
      <c r="D94" s="61">
        <f t="shared" si="9"/>
        <v>145</v>
      </c>
      <c r="E94" s="62">
        <f t="shared" si="10"/>
        <v>245830</v>
      </c>
      <c r="F94" s="62">
        <f t="shared" si="11"/>
        <v>24580</v>
      </c>
      <c r="G94" s="62">
        <f t="shared" si="12"/>
        <v>270410</v>
      </c>
      <c r="H94" s="71">
        <v>214</v>
      </c>
      <c r="I94" s="71">
        <v>240</v>
      </c>
      <c r="J94" s="64">
        <f t="shared" si="16"/>
        <v>26</v>
      </c>
      <c r="K94" s="65">
        <f t="shared" si="13"/>
        <v>26</v>
      </c>
      <c r="L94" s="64">
        <f t="shared" si="14"/>
        <v>0</v>
      </c>
      <c r="M94" s="66">
        <f t="shared" si="17"/>
        <v>156000</v>
      </c>
      <c r="N94" s="67">
        <f t="shared" si="15"/>
        <v>426410</v>
      </c>
      <c r="O94" s="73">
        <v>2100</v>
      </c>
      <c r="P94" s="73">
        <v>20</v>
      </c>
      <c r="Q94" s="73"/>
    </row>
    <row r="95" spans="1:23" s="69" customFormat="1" ht="18.75" customHeight="1" x14ac:dyDescent="0.25">
      <c r="A95" s="59" t="s">
        <v>103</v>
      </c>
      <c r="B95" s="60">
        <v>35676</v>
      </c>
      <c r="C95" s="60">
        <v>35853</v>
      </c>
      <c r="D95" s="61">
        <f t="shared" si="9"/>
        <v>177</v>
      </c>
      <c r="E95" s="62">
        <f t="shared" si="10"/>
        <v>301320</v>
      </c>
      <c r="F95" s="62">
        <f t="shared" si="11"/>
        <v>30130</v>
      </c>
      <c r="G95" s="62">
        <f t="shared" si="12"/>
        <v>331450</v>
      </c>
      <c r="H95" s="63">
        <v>4331</v>
      </c>
      <c r="I95" s="63">
        <v>4350</v>
      </c>
      <c r="J95" s="64">
        <f t="shared" si="16"/>
        <v>19</v>
      </c>
      <c r="K95" s="65">
        <f t="shared" si="13"/>
        <v>19</v>
      </c>
      <c r="L95" s="64">
        <f t="shared" si="14"/>
        <v>0</v>
      </c>
      <c r="M95" s="66">
        <f t="shared" si="17"/>
        <v>114000</v>
      </c>
      <c r="N95" s="67">
        <f t="shared" si="15"/>
        <v>445450</v>
      </c>
      <c r="O95" s="68">
        <v>2100</v>
      </c>
      <c r="P95" s="68">
        <v>51</v>
      </c>
      <c r="Q95" s="68">
        <v>10000</v>
      </c>
      <c r="S95" s="92"/>
      <c r="T95" s="92"/>
      <c r="U95" s="92"/>
      <c r="V95" s="92"/>
      <c r="W95" s="92"/>
    </row>
    <row r="96" spans="1:23" ht="18.75" x14ac:dyDescent="0.3">
      <c r="A96" s="16"/>
      <c r="B96" s="17"/>
      <c r="C96" s="99"/>
      <c r="D96" s="100"/>
      <c r="E96" s="16"/>
      <c r="F96" s="101"/>
      <c r="G96" s="101"/>
      <c r="H96" s="17"/>
      <c r="I96" s="102"/>
      <c r="J96" s="103"/>
      <c r="K96" s="103"/>
      <c r="L96" s="104"/>
      <c r="M96" s="16"/>
      <c r="N96" s="105"/>
      <c r="O96" s="16"/>
      <c r="P96" s="16"/>
      <c r="Q96" s="16"/>
    </row>
    <row r="97" spans="1:17" ht="18.75" x14ac:dyDescent="0.3">
      <c r="A97" s="16"/>
      <c r="B97" s="17"/>
      <c r="C97" s="99"/>
      <c r="D97" s="100"/>
      <c r="E97" s="101"/>
      <c r="F97" s="101"/>
      <c r="G97" s="101"/>
      <c r="H97" s="106"/>
      <c r="I97" s="106"/>
      <c r="J97" s="103"/>
      <c r="K97" s="103"/>
      <c r="L97" s="101"/>
      <c r="M97" s="107"/>
      <c r="N97" s="107"/>
      <c r="O97" s="16"/>
      <c r="P97" s="16"/>
      <c r="Q97" s="16"/>
    </row>
    <row r="98" spans="1:17" x14ac:dyDescent="0.25">
      <c r="L98" s="109"/>
    </row>
    <row r="101" spans="1:17" x14ac:dyDescent="0.25">
      <c r="H101" s="109"/>
    </row>
    <row r="106" spans="1:17" x14ac:dyDescent="0.25">
      <c r="M106" s="109"/>
    </row>
  </sheetData>
  <sheetProtection algorithmName="SHA-512" hashValue="ktGF/x1OLR7jfJGiWhaf15eqe14wgWlZ5UoDXEOKKLb3NPxDBWdvwEyvyIrTHBvT2+cVKkJREgt52Azsu7F/1A==" saltValue="jNDZRZr+jtsoxA1l3rkJVg==" spinCount="100000" sheet="1" objects="1" scenarios="1"/>
  <mergeCells count="15">
    <mergeCell ref="A10:N10"/>
    <mergeCell ref="A1:F1"/>
    <mergeCell ref="A2:F2"/>
    <mergeCell ref="A4:Q4"/>
    <mergeCell ref="A5:Q5"/>
    <mergeCell ref="A7:D7"/>
    <mergeCell ref="A11:N11"/>
    <mergeCell ref="A12:N12"/>
    <mergeCell ref="A14:A15"/>
    <mergeCell ref="B14:G14"/>
    <mergeCell ref="H14:M14"/>
    <mergeCell ref="N14:N15"/>
    <mergeCell ref="J96:K96"/>
    <mergeCell ref="J97:K97"/>
    <mergeCell ref="M97:N97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THANG 11-2019</vt:lpstr>
      <vt:lpstr>'THANG 11-2019'!Print_Titles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HOE-KTX</dc:creator>
  <cp:lastModifiedBy>KyTucXa</cp:lastModifiedBy>
  <cp:lastPrinted>2019-11-29T08:09:28Z</cp:lastPrinted>
  <dcterms:created xsi:type="dcterms:W3CDTF">2017-02-07T03:17:48Z</dcterms:created>
  <dcterms:modified xsi:type="dcterms:W3CDTF">2019-11-29T22:56:20Z</dcterms:modified>
</cp:coreProperties>
</file>